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D7EF122A-186A-4937-A6B5-7034F1CC07DB}" xr6:coauthVersionLast="36" xr6:coauthVersionMax="36" xr10:uidLastSave="{00000000-0000-0000-0000-000000000000}"/>
  <bookViews>
    <workbookView xWindow="0" yWindow="0" windowWidth="23040" windowHeight="8190" xr2:uid="{00000000-000D-0000-FFFF-FFFF00000000}"/>
  </bookViews>
  <sheets>
    <sheet name="Izbrisi_po dnevih" sheetId="15" r:id="rId1"/>
    <sheet name="Izbrisi_po_SKD" sheetId="16" r:id="rId2"/>
    <sheet name="Izbrisi_po_regijah" sheetId="17" r:id="rId3"/>
    <sheet name="Št.prejetih vlog za izbris" sheetId="19" r:id="rId4"/>
  </sheets>
  <calcPr calcId="191029"/>
</workbook>
</file>

<file path=xl/calcChain.xml><?xml version="1.0" encoding="utf-8"?>
<calcChain xmlns="http://schemas.openxmlformats.org/spreadsheetml/2006/main">
  <c r="AD20" i="17" l="1"/>
  <c r="AE17" i="17" s="1"/>
  <c r="AE19" i="17"/>
  <c r="AE18" i="17"/>
  <c r="AE15" i="17"/>
  <c r="AE14" i="17"/>
  <c r="AE12" i="17"/>
  <c r="AE11" i="17"/>
  <c r="AE10" i="17"/>
  <c r="AE8" i="17"/>
  <c r="AE16" i="17" l="1"/>
  <c r="AE9" i="17"/>
  <c r="AE20" i="17" s="1"/>
  <c r="AE13" i="17"/>
  <c r="P288" i="16" l="1"/>
  <c r="C288" i="16"/>
  <c r="D288" i="16"/>
  <c r="E288" i="16"/>
  <c r="B288" i="16"/>
  <c r="F288" i="16"/>
  <c r="G288" i="16"/>
  <c r="H288" i="16"/>
  <c r="I288" i="16"/>
  <c r="J288" i="16"/>
  <c r="K288" i="16"/>
  <c r="L288" i="16"/>
  <c r="M288" i="16"/>
  <c r="N288" i="16"/>
  <c r="O288" i="16"/>
  <c r="AB20" i="17" l="1"/>
  <c r="AC17" i="17" s="1"/>
  <c r="Z20" i="17"/>
  <c r="AA16" i="17" s="1"/>
  <c r="X20" i="17"/>
  <c r="Y19" i="17" s="1"/>
  <c r="AC19" i="17"/>
  <c r="AA19" i="17"/>
  <c r="AC18" i="17"/>
  <c r="Y18" i="17"/>
  <c r="Y17" i="17"/>
  <c r="AC16" i="17"/>
  <c r="Y16" i="17"/>
  <c r="AC15" i="17"/>
  <c r="AA15" i="17"/>
  <c r="AC14" i="17"/>
  <c r="Y14" i="17"/>
  <c r="Y13" i="17"/>
  <c r="AC12" i="17"/>
  <c r="Y12" i="17"/>
  <c r="AC11" i="17"/>
  <c r="AA11" i="17"/>
  <c r="AC10" i="17"/>
  <c r="Y10" i="17"/>
  <c r="Y9" i="17"/>
  <c r="AC8" i="17"/>
  <c r="Y8" i="17"/>
  <c r="AA17" i="17" l="1"/>
  <c r="AA10" i="17"/>
  <c r="AA14" i="17"/>
  <c r="AA18" i="17"/>
  <c r="AA9" i="17"/>
  <c r="AA13" i="17"/>
  <c r="AA8" i="17"/>
  <c r="AC9" i="17"/>
  <c r="AC20" i="17" s="1"/>
  <c r="Y11" i="17"/>
  <c r="Y20" i="17" s="1"/>
  <c r="AA12" i="17"/>
  <c r="AC13" i="17"/>
  <c r="Y15" i="17"/>
  <c r="AA20" i="17" l="1"/>
  <c r="J38" i="15"/>
  <c r="B38" i="15"/>
  <c r="C38" i="15"/>
  <c r="D38" i="15"/>
  <c r="E38" i="15"/>
  <c r="F38" i="15"/>
  <c r="K38" i="15"/>
  <c r="I38" i="15" l="1"/>
  <c r="V20" i="17"/>
  <c r="W19" i="17" s="1"/>
  <c r="W12" i="17"/>
  <c r="W8" i="17"/>
  <c r="W16" i="17" l="1"/>
  <c r="W9" i="17"/>
  <c r="W13" i="17"/>
  <c r="W17" i="17"/>
  <c r="W10" i="17"/>
  <c r="W14" i="17"/>
  <c r="W18" i="17"/>
  <c r="W11" i="17"/>
  <c r="W15" i="17"/>
  <c r="T20" i="17"/>
  <c r="U19" i="17" s="1"/>
  <c r="U18" i="17"/>
  <c r="U17" i="17"/>
  <c r="U16" i="17"/>
  <c r="U15" i="17"/>
  <c r="U14" i="17"/>
  <c r="U13" i="17"/>
  <c r="U12" i="17"/>
  <c r="U11" i="17"/>
  <c r="U10" i="17"/>
  <c r="U9" i="17"/>
  <c r="U8" i="17"/>
  <c r="W20" i="17" l="1"/>
  <c r="U20" i="17"/>
  <c r="R20" i="17" l="1"/>
  <c r="S17" i="17" s="1"/>
  <c r="S16" i="17"/>
  <c r="S15" i="17"/>
  <c r="S12" i="17"/>
  <c r="S11" i="17"/>
  <c r="S10" i="17"/>
  <c r="S8" i="17"/>
  <c r="S18" i="17" l="1"/>
  <c r="S14" i="17"/>
  <c r="S19" i="17"/>
  <c r="S9" i="17"/>
  <c r="S13" i="17"/>
  <c r="P20" i="17"/>
  <c r="Q17" i="17" s="1"/>
  <c r="H38" i="15"/>
  <c r="S20" i="17" l="1"/>
  <c r="Q11" i="17"/>
  <c r="Q14" i="17"/>
  <c r="Q15" i="17"/>
  <c r="Q10" i="17"/>
  <c r="Q18" i="17"/>
  <c r="Q19" i="17"/>
  <c r="Q8" i="17"/>
  <c r="Q12" i="17"/>
  <c r="Q16" i="17"/>
  <c r="Q9" i="17"/>
  <c r="Q13" i="17"/>
  <c r="N20" i="17"/>
  <c r="O17" i="17" s="1"/>
  <c r="O18" i="17"/>
  <c r="O15" i="17"/>
  <c r="O14" i="17"/>
  <c r="O10" i="17"/>
  <c r="O8" i="17"/>
  <c r="O11" i="17" l="1"/>
  <c r="O19" i="17"/>
  <c r="O12" i="17"/>
  <c r="O16" i="17"/>
  <c r="O9" i="17"/>
  <c r="O13" i="17"/>
  <c r="Q20" i="17"/>
  <c r="L20" i="17"/>
  <c r="M17" i="17" s="1"/>
  <c r="O20" i="17" l="1"/>
  <c r="M15" i="17"/>
  <c r="M10" i="17"/>
  <c r="M14" i="17"/>
  <c r="M18" i="17"/>
  <c r="M11" i="17"/>
  <c r="M19" i="17"/>
  <c r="M8" i="17"/>
  <c r="M12" i="17"/>
  <c r="M16" i="17"/>
  <c r="M9" i="17"/>
  <c r="M13" i="17"/>
  <c r="J20" i="17"/>
  <c r="K17" i="17" s="1"/>
  <c r="K8" i="17" l="1"/>
  <c r="K12" i="17"/>
  <c r="K14" i="17"/>
  <c r="K19" i="17"/>
  <c r="K10" i="17"/>
  <c r="K15" i="17"/>
  <c r="K11" i="17"/>
  <c r="K18" i="17"/>
  <c r="M20" i="17"/>
  <c r="K16" i="17"/>
  <c r="K9" i="17"/>
  <c r="K13" i="17"/>
  <c r="H20" i="17"/>
  <c r="I18" i="17" s="1"/>
  <c r="I11" i="17" l="1"/>
  <c r="I15" i="17"/>
  <c r="I19" i="17"/>
  <c r="I8" i="17"/>
  <c r="I12" i="17"/>
  <c r="I16" i="17"/>
  <c r="I9" i="17"/>
  <c r="I13" i="17"/>
  <c r="I17" i="17"/>
  <c r="I10" i="17"/>
  <c r="I14" i="17"/>
  <c r="K20" i="17"/>
  <c r="I20" i="17" l="1"/>
  <c r="A2" i="19"/>
  <c r="F20" i="17" l="1"/>
  <c r="D20" i="17"/>
  <c r="B20" i="17"/>
  <c r="A2" i="17"/>
  <c r="A2" i="16"/>
  <c r="G38" i="15"/>
  <c r="C18" i="17" l="1"/>
  <c r="C14" i="17"/>
  <c r="C10" i="17"/>
  <c r="C17" i="17"/>
  <c r="C13" i="17"/>
  <c r="C9" i="17"/>
  <c r="C16" i="17"/>
  <c r="C12" i="17"/>
  <c r="C8" i="17"/>
  <c r="C19" i="17"/>
  <c r="C15" i="17"/>
  <c r="C11" i="17"/>
  <c r="E18" i="17"/>
  <c r="E14" i="17"/>
  <c r="E10" i="17"/>
  <c r="E13" i="17"/>
  <c r="E9" i="17"/>
  <c r="E12" i="17"/>
  <c r="E19" i="17"/>
  <c r="E11" i="17"/>
  <c r="E17" i="17"/>
  <c r="E16" i="17"/>
  <c r="E8" i="17"/>
  <c r="E15" i="17"/>
  <c r="G18" i="17"/>
  <c r="G14" i="17"/>
  <c r="G10" i="17"/>
  <c r="G9" i="17"/>
  <c r="G12" i="17"/>
  <c r="G8" i="17"/>
  <c r="G19" i="17"/>
  <c r="G11" i="17"/>
  <c r="G17" i="17"/>
  <c r="G13" i="17"/>
  <c r="G16" i="17"/>
  <c r="G15" i="17"/>
  <c r="C20" i="17" l="1"/>
  <c r="E20" i="17"/>
  <c r="G20" i="17"/>
</calcChain>
</file>

<file path=xl/sharedStrings.xml><?xml version="1.0" encoding="utf-8"?>
<sst xmlns="http://schemas.openxmlformats.org/spreadsheetml/2006/main" count="394" uniqueCount="339">
  <si>
    <t>Skupaj</t>
  </si>
  <si>
    <t>Vir podatkov: Poslovni register Slovenije</t>
  </si>
  <si>
    <t>Dan/mesec</t>
  </si>
  <si>
    <t>januar 2020</t>
  </si>
  <si>
    <t>februar 2020</t>
  </si>
  <si>
    <t>marec 2019</t>
  </si>
  <si>
    <t>marec 2020</t>
  </si>
  <si>
    <t>april 2020</t>
  </si>
  <si>
    <t>Glavna dejavnost SKD</t>
  </si>
  <si>
    <t>70.220 - Dr.podjetniško in poslovno svetovanje</t>
  </si>
  <si>
    <t>93.190 - Dr.športne dej.</t>
  </si>
  <si>
    <t>85.510 - Izob.,izpop.,usposab.na podr.špor.,rekr.</t>
  </si>
  <si>
    <t>56.300 - Strežba pijač</t>
  </si>
  <si>
    <t>85.590 - D.n.izobraževanje,izpop.in usposab.</t>
  </si>
  <si>
    <t>90.030 - Umetniško ustvarjanje</t>
  </si>
  <si>
    <t>55.203 - Oddajanje zasebnih sob gostom</t>
  </si>
  <si>
    <t>56.210 - Priložnostna priprava in dostava jedi</t>
  </si>
  <si>
    <t>96.090 - Dr.storitvene dej.,d.n.</t>
  </si>
  <si>
    <t>46.190 - Nespec.posr.pri prod.raznovrstnih izd.</t>
  </si>
  <si>
    <t>90.010 - Umetniško uprizarjanje</t>
  </si>
  <si>
    <t>82.110 - Nudenje celovitih pisarniških stor.</t>
  </si>
  <si>
    <t>81.210 - Splošno čiščenje stavb</t>
  </si>
  <si>
    <t>96.022 - Kozmetična in pedikerska dej.</t>
  </si>
  <si>
    <t>86.909 - Dr.zdravstvene dejavnosti</t>
  </si>
  <si>
    <t>96.040 - Dej.za nego telesa</t>
  </si>
  <si>
    <t>74.100 - Oblikovanje,aranžerstvo,dekoraterstvo</t>
  </si>
  <si>
    <t>74.200 - Fotografska dejavnost</t>
  </si>
  <si>
    <t>68.200 - Odd.in obrat.lastnih ali najetih neprem.</t>
  </si>
  <si>
    <t>62.010 - Računalniško programiranje</t>
  </si>
  <si>
    <t>74.300 - Prevajanje in tolmačenje</t>
  </si>
  <si>
    <t>82.300 - Organiziranje razstav,sejmov,srečanj</t>
  </si>
  <si>
    <t>86.901 - Alternativne oblike zdravljenja</t>
  </si>
  <si>
    <t>86.220 - Specialistična zunajboln.zdravs.dej.</t>
  </si>
  <si>
    <t>47.220 - Trg.dr.prd.z mesom in mesnimi izd.</t>
  </si>
  <si>
    <t>85.520 - Izob.,izpop.,usposab.na podr.kult.,umet.</t>
  </si>
  <si>
    <t>43.390 - Dr.zaključna gradbena dela</t>
  </si>
  <si>
    <t>59.110 - Produkcija filmov,videofilmov,tv oddaj</t>
  </si>
  <si>
    <t>45.200 - Vzdrževanje in popravila motornih vozil</t>
  </si>
  <si>
    <t>90.020 - Spremljaj.dej.za umetniško uprizarjanje</t>
  </si>
  <si>
    <t>93.299 - D.n.dej.za prosti čas</t>
  </si>
  <si>
    <t>43.342 - Pleskarska dela</t>
  </si>
  <si>
    <t>56.104 - Začasni gostinski obrati</t>
  </si>
  <si>
    <t>69.103 - Dr.pravne dejavnosti</t>
  </si>
  <si>
    <t>47.910 - Trg.dr.po pošti ali po internetu</t>
  </si>
  <si>
    <t>79.900 - Rezervacije idr.s potovanji pov.dej.</t>
  </si>
  <si>
    <t>71.129 - Dr.inženirske dej.in tehnično svetovanje</t>
  </si>
  <si>
    <t>73.110 - Dej.oglaševalskih agencij</t>
  </si>
  <si>
    <t>56.101 - Restavracije in gostilne</t>
  </si>
  <si>
    <t>49.410 - Cestni tovorni promet</t>
  </si>
  <si>
    <t>82.990 - D.n.spremljajoče dej.za poslovanje</t>
  </si>
  <si>
    <t>74.900 - D.n.strokovne in tehnične dej.</t>
  </si>
  <si>
    <t>71.111 - Arhitekturno projektiranje</t>
  </si>
  <si>
    <t>43.210 - Inštaliranje el.napeljav in naprav</t>
  </si>
  <si>
    <t>62.020 - Svetovanje o računalniških nap.in progr.</t>
  </si>
  <si>
    <t>43.320 - Vgrajevanje stavbnega pohištva</t>
  </si>
  <si>
    <t>81.100 - Vzdrževanje objektov in hišniška dej.</t>
  </si>
  <si>
    <t>33.120 - Popravila strojev in naprav</t>
  </si>
  <si>
    <t>63.110 - Obdelava podatkov in s tem povezane dej.</t>
  </si>
  <si>
    <t>68.310 - Posredništvo v prometu z nepremičninami</t>
  </si>
  <si>
    <t>49.391 - Medkrajevni in dr.cestni potniški promet</t>
  </si>
  <si>
    <t>56.103 - Slaščičarne in kavarne</t>
  </si>
  <si>
    <t>46.180 - Spec.posr.pri prod.dr.določenih izd.</t>
  </si>
  <si>
    <t>51.100 - Potniški zračni promet</t>
  </si>
  <si>
    <t>73.120 - Posredovanje oglaševalskega prostora</t>
  </si>
  <si>
    <t>41.200 - Gradnja stanov.in nestanov.stavb</t>
  </si>
  <si>
    <t>43.220 - Inšt.vod.,plin.in ogrev.napeljav in nap.</t>
  </si>
  <si>
    <t>52.210 - Spremljaj.stor.dej.v kopenskem prometu</t>
  </si>
  <si>
    <t>53.200 - Dr.poštna in kurirska dej.</t>
  </si>
  <si>
    <t>71.200 - Tehnično preizkušanje in analiziranje</t>
  </si>
  <si>
    <t>32.990 - D.n.predelovalne dej.</t>
  </si>
  <si>
    <t>55.209 - Dr.nastanitve za krajši čas</t>
  </si>
  <si>
    <t>62.030 - Upravljanje računalniških nap.in sistem.</t>
  </si>
  <si>
    <t>63.990 - Dr.informiranje</t>
  </si>
  <si>
    <t>70.100 - Dej.uprav podjetij</t>
  </si>
  <si>
    <t>72.190 - Raz.-razv.dej.na dr.podr.narav.,tehnol.</t>
  </si>
  <si>
    <t>10.820 - Prz.kakava,čokolade in sladkornih izd.</t>
  </si>
  <si>
    <t>32.120 - Prz.nakita ipd.izd.</t>
  </si>
  <si>
    <t>46.120 - Posr.pri prod.goriv,rud,kovin,teh.kemik.</t>
  </si>
  <si>
    <t>46.160 - Posr.-teks.,oblač.,krzn.,obutve,usn.izd.</t>
  </si>
  <si>
    <t>46.430 - Trg.db.z el.gospodinjskimi napravami</t>
  </si>
  <si>
    <t>46.730 - Trg.db.z lesom,gradb.mat.in san.opremo</t>
  </si>
  <si>
    <t>47.761 - Trg.dr.v cvetličarnah</t>
  </si>
  <si>
    <t>47.762 - Trg.dr.prd.z vrtnar.opremo,hiš.živalmi</t>
  </si>
  <si>
    <t>52.100 - Skladiščenje</t>
  </si>
  <si>
    <t>82.200 - Dej.klicnih centrov</t>
  </si>
  <si>
    <t>96.021 - Frizerska dej.</t>
  </si>
  <si>
    <t>69.200 - Računov.,knjigov.in reviz.dej.;dav.svet.</t>
  </si>
  <si>
    <t>25.620 - Mehanska obdelava kovin</t>
  </si>
  <si>
    <t>52.240 - Pretovarjanje</t>
  </si>
  <si>
    <t>43.990 - Dr.specializirana gradbena dela</t>
  </si>
  <si>
    <t>95.290 - Popravila dr.osebnih ali gospod.izd.</t>
  </si>
  <si>
    <t>43.120 - Zemeljska pripravljalna dela</t>
  </si>
  <si>
    <t>66.220 - Dej.zavarovalniških agentov</t>
  </si>
  <si>
    <t>14.130 - Prz.dr.vrhnjih oblačil</t>
  </si>
  <si>
    <t>47.710 - Trg.dr.prd.z oblačili</t>
  </si>
  <si>
    <t>47.890 - Trg.dr.,stoj.in trž.z dr.blagom</t>
  </si>
  <si>
    <t>56.290 - Dr.oskrba z jedmi</t>
  </si>
  <si>
    <t>88.109 - Dr.soc.var.brez nast.za star.,inval.os.</t>
  </si>
  <si>
    <t>18.130 - Priprava za tisk in objavo</t>
  </si>
  <si>
    <t>43.310 - Fasaderska in štukaterska dela</t>
  </si>
  <si>
    <t>46.140 - Posr.-strojev,ind.opreme,ladij,letal</t>
  </si>
  <si>
    <t>46.170 - Posr.pri prod.živil, pijač,tob.izd.</t>
  </si>
  <si>
    <t>60.200 - Televizijska dej.</t>
  </si>
  <si>
    <t>73.200 - Raziskovanje trga in javnega mnenja</t>
  </si>
  <si>
    <t>82.190 - Fotokop.,priprava dokum.idr.pos.pis.dej.</t>
  </si>
  <si>
    <t>33.200 - Montaža industrijskih strojev in naprav</t>
  </si>
  <si>
    <t>43.330 - Oblaganje tal in sten</t>
  </si>
  <si>
    <t>47.789 - Dr.trg.dr.v dr.spec.prodajalnah</t>
  </si>
  <si>
    <t>47.820 - Trg.dr.,stoj.in trž.s tekst.in obutvijo</t>
  </si>
  <si>
    <t>49.320 - Obratovanje taksijev</t>
  </si>
  <si>
    <t>59.120 - Postprod.dej.pri.filmih.,videof.,tv odd.</t>
  </si>
  <si>
    <t>70.210 - Dej.stikov z javnostjo</t>
  </si>
  <si>
    <t>86.230 - Zobozdravstvena dej.</t>
  </si>
  <si>
    <t>01.490 - Reja dr.živali</t>
  </si>
  <si>
    <t>10.710 - Prz.kruha,svežega peciva in slaščic</t>
  </si>
  <si>
    <t>16.230 - Stavbno mizarstvo in tesarstvo</t>
  </si>
  <si>
    <t>16.290 - Prz.dr.izd.iz lesa,plute,slame,protja</t>
  </si>
  <si>
    <t>25.110 - Prz.kov.konstrukcij in njihovih delov</t>
  </si>
  <si>
    <t>35.111 - Prz.el.energije v hidroelektrarnah</t>
  </si>
  <si>
    <t>46.150 - Posr.-poh.,gospod.izd.,nap.iz železnine</t>
  </si>
  <si>
    <t>47.190 - Dr.trg.dr.v nespec.prodajalnah</t>
  </si>
  <si>
    <t>47.250 - Trg.dr.prd.s pijačami</t>
  </si>
  <si>
    <t>47.990 - Dr.trg.dr.zunaj prod.,stojnic in tržnic</t>
  </si>
  <si>
    <t>55.100 - Dej.hotelov ipd.nastanitvenih obratov</t>
  </si>
  <si>
    <t>56.102 - Okrepčevalnice ipd.obrati</t>
  </si>
  <si>
    <t>58.110 - Izdajanje knjig</t>
  </si>
  <si>
    <t>59.200 - Snemanje in izdaj.zvočn.zap.in muzik.</t>
  </si>
  <si>
    <t>62.090 - Dr.z inf.tehnol.in rač.stor.pov.dej.</t>
  </si>
  <si>
    <t>71.121 - Geofizikalne meritve,kartiranje</t>
  </si>
  <si>
    <t>72.200 - Raz.-razv.dej.v družbos.in humanistiki</t>
  </si>
  <si>
    <t>79.110 - Dej.potovalnih agencij</t>
  </si>
  <si>
    <t>79.120 - Dej.organizatorjev potovanj</t>
  </si>
  <si>
    <t>85.600 - Pomožne dej.za izobraževanje</t>
  </si>
  <si>
    <t>86.210 - Splošna zunajboln.zdravstvena dej.</t>
  </si>
  <si>
    <t>01.280 - Gojenje začim.,aromat.in zdrav.rastlin</t>
  </si>
  <si>
    <t>01.470 - Reja perutnine</t>
  </si>
  <si>
    <t>01.620 - Stor.za živinorejo,razen veterinarskih</t>
  </si>
  <si>
    <t>02.200 - Sečnja</t>
  </si>
  <si>
    <t>02.400 - Stor.za gozdarstvo</t>
  </si>
  <si>
    <t>10.130 - Prz.mesnih izd.</t>
  </si>
  <si>
    <t>10.410 - Prz.olja in maščob</t>
  </si>
  <si>
    <t>10.610 - Mlinarstvo</t>
  </si>
  <si>
    <t>13.920 - Prz.končnih tekst.izd.,razen oblačil</t>
  </si>
  <si>
    <t>13.990 - Prz.d.n.tekstilij</t>
  </si>
  <si>
    <t>15.110 - Strojenje in dodelava usnja in krzna</t>
  </si>
  <si>
    <t>17.290 - Prz.dr.izd.iz papirja in kartona</t>
  </si>
  <si>
    <t>18.120 - Dr.tiskanje</t>
  </si>
  <si>
    <t>23.410 - Prz.gospodinjske in okrasne keramike</t>
  </si>
  <si>
    <t>23.700 - Obdelava naravnega kamna</t>
  </si>
  <si>
    <t>25.290 - Prz.dr.kovinskih rezervoarjev in cistern</t>
  </si>
  <si>
    <t>25.732 - Prz.orodja za stroje</t>
  </si>
  <si>
    <t>26.110 - Prz.elektronskih komponent</t>
  </si>
  <si>
    <t>28.300 - Prz.kmetijskih in gozdarskih strojev</t>
  </si>
  <si>
    <t>29.200 - Prz.karos.za voz.;prz.prikolic,polprik.</t>
  </si>
  <si>
    <t>31.010 - Prz.pohištva za posl.,prodajne prostore</t>
  </si>
  <si>
    <t>31.020 - Prz.kuhinjskega pohištva</t>
  </si>
  <si>
    <t>31.090 - Prz.dr.pohištva</t>
  </si>
  <si>
    <t>33.110 - Popravila kovinskih izdelkov</t>
  </si>
  <si>
    <t>33.130 - Popravila elektronskih in optičnih nap.</t>
  </si>
  <si>
    <t>33.140 - Popravila električnih naprav</t>
  </si>
  <si>
    <t>33.190 - Popravila dr.naprav</t>
  </si>
  <si>
    <t>41.100 - Organizacija izvedbe stavbnih projektov</t>
  </si>
  <si>
    <t>42.210 - Grad.obj.oskr.infrastr.za tekoč.in pline</t>
  </si>
  <si>
    <t>42.220 - Grad.obj.oskr.infrastr.za el.in telekom.</t>
  </si>
  <si>
    <t>43.290 - Dr.inštaliranje pri gradnjah</t>
  </si>
  <si>
    <t>43.341 - Steklarska dela</t>
  </si>
  <si>
    <t>45.110 - Trg.z avtomobili in lahkimi mot.voz.</t>
  </si>
  <si>
    <t>45.320 - Trg.dr.z rez.deli in opremo za mot.voz.</t>
  </si>
  <si>
    <t>46.130 - Posr.pri prod.lesa in gradb.materiala</t>
  </si>
  <si>
    <t>46.360 - Trg.db.s sladk.,čokolado,sladkor.izd.</t>
  </si>
  <si>
    <t>46.380 - Trg.db.z dr.živili,ribami,raki,mehkužci</t>
  </si>
  <si>
    <t>46.460 - Trg.db.s farm.izd.,med.potr.in mat.</t>
  </si>
  <si>
    <t>46.710 - Trg.db.s trdimi,tekočimi in plin.gorivi</t>
  </si>
  <si>
    <t>46.720 - Trg.db.s kovinami in rudami</t>
  </si>
  <si>
    <t>46.770 - Trg.db.z ostanki in odpadki</t>
  </si>
  <si>
    <t>47.240 - Trg.dr.prd.kruha,pec.,test.,sladkor.izd.</t>
  </si>
  <si>
    <t>47.302 - Posr.pri prodaji mot.goriv na drobno</t>
  </si>
  <si>
    <t>47.510 - Trg.dr.prd.s tekstilom</t>
  </si>
  <si>
    <t>47.621 - Trg.dr.prd.s časopisi in revijami</t>
  </si>
  <si>
    <t>47.622 - Trg.dr.prd.s papirjem in pisalnimi potr.</t>
  </si>
  <si>
    <t>47.720 - Trg.dr.prd.z obutvjo in usnjenimi izd.</t>
  </si>
  <si>
    <t>47.730 - Trg.dr.prd.s farmacevtskimi izd.</t>
  </si>
  <si>
    <t>47.810 - Trg.dr.,stoj.,trž.z živili,pij.,tob.izd.</t>
  </si>
  <si>
    <t>49.310 - Mestni in prim.kopenski potniški promet</t>
  </si>
  <si>
    <t>49.420 - Selitvena dejavnost</t>
  </si>
  <si>
    <t>50.100 - Pomorski potniški promet</t>
  </si>
  <si>
    <t>50.300 - Potniški promet po celinskih vodah</t>
  </si>
  <si>
    <t>52.290 - Špedicija idr.spremljaj.prometne dej.</t>
  </si>
  <si>
    <t>58.190 - Dr.založništvo</t>
  </si>
  <si>
    <t>60.100 - Radijska dej.</t>
  </si>
  <si>
    <t>63.120 - Obratovanje spletnih portalov</t>
  </si>
  <si>
    <t>66.290 - Dr.pom.dej.za zavarov.in pok.skl.</t>
  </si>
  <si>
    <t>68.100 - Trgovanje z lastnimi nepremičninami</t>
  </si>
  <si>
    <t>68.320 - Uprav.neprem.za plačilo ali po pogodbi</t>
  </si>
  <si>
    <t>71.112 - Krajinsko arhit.,urban.idr.projektiranje</t>
  </si>
  <si>
    <t>77.110 - Dajanje lahkih mot.voz.v najem in zakup</t>
  </si>
  <si>
    <t>77.390 - Daj.dr.str.,nap.in opr.sred.v naj.,zak.</t>
  </si>
  <si>
    <t>81.290 - Čiščenje cest idr.čiščenje</t>
  </si>
  <si>
    <t>81.300 - Urej.in vzdrž.zelenih površin in okolice</t>
  </si>
  <si>
    <t>82.920 - Pakiranje</t>
  </si>
  <si>
    <t>84.250 - Zaščita in rešev.pri požarih in nesreč.</t>
  </si>
  <si>
    <t>85.530 - Dej.vozniških šol</t>
  </si>
  <si>
    <t>88.910 - Dnevno varstvo otrok</t>
  </si>
  <si>
    <t>90.040 - Obratovanje obj.za kulturne prireditve</t>
  </si>
  <si>
    <t>93.210 - Dej.zabaviščnih parkov</t>
  </si>
  <si>
    <t>95.110 - Popravila in vzdrž.rač.,perifernih enot</t>
  </si>
  <si>
    <t>95.210 - Popravila elektron.naprav za široko rabo</t>
  </si>
  <si>
    <t>Regija</t>
  </si>
  <si>
    <t>Število</t>
  </si>
  <si>
    <t>Delež</t>
  </si>
  <si>
    <t>01 - POMURSKA</t>
  </si>
  <si>
    <t>02 - PODRAVSKA</t>
  </si>
  <si>
    <t>03 - KOROŠKA</t>
  </si>
  <si>
    <t>04 - SAVINJSKA</t>
  </si>
  <si>
    <t>05 - ZASAVSKA</t>
  </si>
  <si>
    <t>06 - POSAVSKA</t>
  </si>
  <si>
    <t>07 - JUGOVZHODNA SLOVENIJA</t>
  </si>
  <si>
    <t>08 - OSREDNJESLOVENSKA</t>
  </si>
  <si>
    <t>09 - GORENJSKA</t>
  </si>
  <si>
    <t>10 - PRIMORSKO-NOTRANJSKA</t>
  </si>
  <si>
    <t>11 - GORIŠKA</t>
  </si>
  <si>
    <t>12 - OBALNO-KRAŠKA</t>
  </si>
  <si>
    <t>SKUPAJ</t>
  </si>
  <si>
    <t>* Samostojni podjetnik  lahko vloži vlogo za izbris en mesec pred predlaganim datumom izbrisa in najmanj tri dni pred tem datumom.</t>
  </si>
  <si>
    <t>Število prispelih vlog za prihodnje datume*</t>
  </si>
  <si>
    <t>Datum</t>
  </si>
  <si>
    <t>ŠTEVILO PRISPELIH PRIJAV ZA IZBRIS S.P. ZA BODOČI DATUM, PREJETIH DO DOLOČENEGA DNE</t>
  </si>
  <si>
    <t>april 2019</t>
  </si>
  <si>
    <t>Število do: 20.3.2020</t>
  </si>
  <si>
    <t>Število do: 27.3.2020</t>
  </si>
  <si>
    <t>Število do: 3.4.2020</t>
  </si>
  <si>
    <t>Število do: 10.4.2020</t>
  </si>
  <si>
    <t>Stolpec3</t>
  </si>
  <si>
    <t>Stolpec4</t>
  </si>
  <si>
    <t>Stolpec5</t>
  </si>
  <si>
    <t>01.190 - Prid.cvetja idr.enoletnih rastlin</t>
  </si>
  <si>
    <t>10.520 - Prz.sladoleda</t>
  </si>
  <si>
    <t>22.290 - Prz.dr.izd.iz plastičnih mas</t>
  </si>
  <si>
    <t>27.400 - Prz.naprav in opreme za razsvetljavo</t>
  </si>
  <si>
    <t>27.520 - Prz.neelektričnih gospodinjskih naprav</t>
  </si>
  <si>
    <t>30.110 - Gradnja ladij in plavajočih konstrukcij</t>
  </si>
  <si>
    <t>42.130 - Gradnja mostov in predorov</t>
  </si>
  <si>
    <t>46.900 - Nespecializirana trg.db.</t>
  </si>
  <si>
    <t>47.260 - Trg.dr.prd.s tobačnimi izd.</t>
  </si>
  <si>
    <t>47.782 - Trg.dr.prd.z umetniškimi izd.</t>
  </si>
  <si>
    <t>58.140 - Izdajanje revij idr.periodike</t>
  </si>
  <si>
    <t>88.999 - D.n.socialno varstvo brez nastanitve</t>
  </si>
  <si>
    <t>94.999 - Dej.d.n.članskih organizacij</t>
  </si>
  <si>
    <t>Število do: 17.4.2020</t>
  </si>
  <si>
    <t>11.050 - Prz.piva</t>
  </si>
  <si>
    <t>28.210 - Prz.peči in gorilnikov</t>
  </si>
  <si>
    <t>29.100 - Prz.motornih vozil</t>
  </si>
  <si>
    <t>46.450 - Trg.db.s parfumi in kozmetiko</t>
  </si>
  <si>
    <t>47.110 - Trg.dr.v nespec.prod.,pretežno z živili</t>
  </si>
  <si>
    <t>47.640 - Trg.dr.prd.s športno opremo</t>
  </si>
  <si>
    <t>52.230 - Spremljaj.stor.dej.v zračnem prometu</t>
  </si>
  <si>
    <t>80.300 - Poizvedovalne dej.</t>
  </si>
  <si>
    <t>85.100 - Predšolska vzgoja</t>
  </si>
  <si>
    <t>93.110 - Obratovanje športnih objektov</t>
  </si>
  <si>
    <t>95.220 - Popravila gospod.in hišnih naprav,opreme</t>
  </si>
  <si>
    <t>96.010 - Dej.pralnic in kemičnih čistilnic</t>
  </si>
  <si>
    <t>Število do: 24.4.2020</t>
  </si>
  <si>
    <t>93.292 - Dej.smučarskih centrov</t>
  </si>
  <si>
    <t>43.910 - Postavljanje ostrešij in krovska dela</t>
  </si>
  <si>
    <t>47.210 - Trg.dr.prd.s sadjem in zelenjavo</t>
  </si>
  <si>
    <t>42.110 - Gradnja cest</t>
  </si>
  <si>
    <t>77.210 - Dajanje športne opreme v najem in zakup</t>
  </si>
  <si>
    <t>26.120 - Prz.elektronskih plošč</t>
  </si>
  <si>
    <t>Število do: 24.4.20202</t>
  </si>
  <si>
    <t>Število do: 30.4.2020</t>
  </si>
  <si>
    <t>93.120 - Dej.športnih klubov</t>
  </si>
  <si>
    <t>93.130 - Obratovanje fitnes objektov</t>
  </si>
  <si>
    <t>61.100 - Telekomunikacijske dej.po vodih</t>
  </si>
  <si>
    <t>42.990 - Gradnja dr.objektov nizke gradnje</t>
  </si>
  <si>
    <t>77.290 - Daj.dr.izd.za šir.rabo v najem in zakup</t>
  </si>
  <si>
    <t>55.204 - Planinski domovi in mladinska prenočišča</t>
  </si>
  <si>
    <t>78.200 - Posredovanje začasne delovne sile</t>
  </si>
  <si>
    <t>33.160 - Popravila in vzdrž.zrač.in vesolj.plovil</t>
  </si>
  <si>
    <t>35.119 - Dr.prz.električne energije</t>
  </si>
  <si>
    <t>13.300 - Dodelava tekstilij</t>
  </si>
  <si>
    <t>32.500 - Prz.medicinskih inst.,nap.in pripomočkov</t>
  </si>
  <si>
    <t>33.150 - Popravila in vzdrževanje ladij in čolnov</t>
  </si>
  <si>
    <t>28.290 - Prz.dr.strojev in nap.za splošne namene</t>
  </si>
  <si>
    <t>91.012 - Dej.arhivov</t>
  </si>
  <si>
    <t>85.421 - Višješolsko izobraževanje</t>
  </si>
  <si>
    <t>15.200 - Prz.obutve</t>
  </si>
  <si>
    <t>25.990 - Prz.d.n.kovinskih izd.</t>
  </si>
  <si>
    <t>46.410 - Trg.db.s tekstilom</t>
  </si>
  <si>
    <t>46.440 - Trg.db.s porcelanom,steklenino,čistili</t>
  </si>
  <si>
    <t>81.220 - Dr.čiščenje stavb,ind.naprav in opreme</t>
  </si>
  <si>
    <t>47.530 - Trg.dr.prd.,preproge,talne,sten.obloge</t>
  </si>
  <si>
    <t>66.190 - Dr.pom.dej.za fin.stor.,rz.zav.,pok.skl.</t>
  </si>
  <si>
    <t>18.140 - Knjigoveštvo in sorodne dej.</t>
  </si>
  <si>
    <t>Število do: 30.4.20202</t>
  </si>
  <si>
    <t>14.390 - Prz.dr.pletenih in kvačkanih oblačil</t>
  </si>
  <si>
    <t>20.410 - Prz.mil,pralnih,čistilnih in pol.sred.</t>
  </si>
  <si>
    <t>20.530 - Prz.eteričnih olj</t>
  </si>
  <si>
    <t>25.619 - Dr.površinska in toplotna obdelava kov.</t>
  </si>
  <si>
    <t>27.110 - Prz.elekmot.,generator.in transform.</t>
  </si>
  <si>
    <t>32.130 - Prz.bižuterije</t>
  </si>
  <si>
    <t>32.300 - Prz.športne opreme</t>
  </si>
  <si>
    <t>32.400 - Prz.igrač in rekviztov za igre in zabavo</t>
  </si>
  <si>
    <t>33.170 - Popravila in vzdrž.dr.prevoznih sredstev</t>
  </si>
  <si>
    <t>38.210 - Ravnanje z nenevarnimi odpadki</t>
  </si>
  <si>
    <t>46.110 - Posr.-kmet.,teks.sur.,živ.živali,polizd.</t>
  </si>
  <si>
    <t>46.470 - Trg.db.s poh.,preprogami in svetili</t>
  </si>
  <si>
    <t>46.610 - Trg.db.s kmet.stroji,priključki,opremo</t>
  </si>
  <si>
    <t>47.750 - Trg.dr.prd.s kozm.in toaletnimi izd.</t>
  </si>
  <si>
    <t>47.781 - Trg.dr.prd.z očali</t>
  </si>
  <si>
    <t>47.790 - Trg.dr.v prod.z rabljenim blagom</t>
  </si>
  <si>
    <t>75.000 - Veterinarstvo</t>
  </si>
  <si>
    <t>91.020 - Dej.muzejev</t>
  </si>
  <si>
    <t>maj 2020</t>
  </si>
  <si>
    <t>maj 2019</t>
  </si>
  <si>
    <t>Število do: 8.5.2020</t>
  </si>
  <si>
    <t>Število do: 15.5.2020</t>
  </si>
  <si>
    <t>Število do: 22.5.2020</t>
  </si>
  <si>
    <t>Število do: 29.5.2020</t>
  </si>
  <si>
    <t>Število do: 5.6.2020</t>
  </si>
  <si>
    <t>Število do: 12.6.2020</t>
  </si>
  <si>
    <t>junij 2020</t>
  </si>
  <si>
    <t>junij 2019</t>
  </si>
  <si>
    <t>ŠTEVILO IZBRISANIH SAMOSTOJNIH PODJETNIKOV IZ POSLOVNEGA REGISTRA SLOVENIJE PO DNEVIH ZA OBDOBJE JANUAR - JUNIJ 2020 IN MAREC - JUNIJ 2019</t>
  </si>
  <si>
    <t>ŠTEVILO IZBRISANIH SAMOSTOJNIH PODJETNIKOV OD MESECA MARCA DO MESECA JUNIJA 2020 IZ POSLOVNEGA REGISTRA SLOVENIJE DO DOLOČENEGA DNE, PO DEJAVNOSTI SKD</t>
  </si>
  <si>
    <t>ŠTEVILO IZBRISANIH SAMOSTOJNIH PODJETNIKOV IZ POSLOVNEGA REGISTRA SLOVENIJE V MESECIH MAREC - JUNIJ DO DOLOČENEGA DNE, PO STATISTIČNIH REGIJAH</t>
  </si>
  <si>
    <t>Število do: 19.6.2020</t>
  </si>
  <si>
    <t>10.200 - Predelava in konz.rib,rakov in mehkuž.</t>
  </si>
  <si>
    <t>25.500 - Kovan.,stisk.,vtisk.,valj.kov.;praš.met.</t>
  </si>
  <si>
    <t>26.400 - Prz.elektronskih naprav za široko rabo</t>
  </si>
  <si>
    <t>27.320 - Prz.dr.električnih kablov in žic</t>
  </si>
  <si>
    <t>28.410 - Prz.strojev za oblikovanje in obd.kovin</t>
  </si>
  <si>
    <t>32.200 - Prz.glasbil</t>
  </si>
  <si>
    <t>46.420 - Trg.db.z oblačili in obutvijo</t>
  </si>
  <si>
    <t>47.420 - Trg.dr.prd.s telekom.napravami</t>
  </si>
  <si>
    <t>84.120 - Urej.zdr.,izob.,kult.idr.,rz.obv.soc.varn</t>
  </si>
  <si>
    <t>85.320 - Srednješolsko poklicno in strokov. izob.</t>
  </si>
  <si>
    <t>Število do: 26.6.2020</t>
  </si>
  <si>
    <t>53.100 - Izvajanje univerzalne poštne stor.</t>
  </si>
  <si>
    <t>Datum: 29.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</si>
</sst>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yy;@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3" fontId="3" fillId="0" borderId="10" xfId="0" applyNumberFormat="1" applyFont="1" applyBorder="1"/>
    <xf numFmtId="0" fontId="7" fillId="0" borderId="0" xfId="0" applyFont="1" applyFill="1"/>
    <xf numFmtId="0" fontId="3" fillId="0" borderId="3" xfId="0" applyFont="1" applyBorder="1"/>
    <xf numFmtId="3" fontId="3" fillId="0" borderId="10" xfId="0" applyNumberFormat="1" applyFont="1" applyFill="1" applyBorder="1"/>
    <xf numFmtId="0" fontId="3" fillId="0" borderId="5" xfId="0" applyFont="1" applyBorder="1"/>
    <xf numFmtId="0" fontId="3" fillId="0" borderId="1" xfId="0" applyFont="1" applyBorder="1"/>
    <xf numFmtId="0" fontId="3" fillId="0" borderId="7" xfId="0" applyFont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3" fontId="3" fillId="0" borderId="4" xfId="0" applyNumberFormat="1" applyFont="1" applyBorder="1"/>
    <xf numFmtId="3" fontId="3" fillId="0" borderId="12" xfId="0" applyNumberFormat="1" applyFont="1" applyBorder="1"/>
    <xf numFmtId="3" fontId="3" fillId="0" borderId="6" xfId="0" applyNumberFormat="1" applyFont="1" applyBorder="1"/>
    <xf numFmtId="3" fontId="3" fillId="0" borderId="13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14" fillId="0" borderId="9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/>
    <xf numFmtId="164" fontId="16" fillId="0" borderId="2" xfId="0" applyNumberFormat="1" applyFont="1" applyFill="1" applyBorder="1"/>
    <xf numFmtId="0" fontId="1" fillId="0" borderId="0" xfId="2"/>
    <xf numFmtId="0" fontId="13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0" xfId="2" applyFont="1" applyAlignment="1">
      <alignment wrapText="1"/>
    </xf>
    <xf numFmtId="3" fontId="3" fillId="0" borderId="17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17" fontId="13" fillId="2" borderId="13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3" fontId="10" fillId="0" borderId="21" xfId="0" applyNumberFormat="1" applyFont="1" applyBorder="1"/>
    <xf numFmtId="164" fontId="15" fillId="0" borderId="22" xfId="1" applyNumberFormat="1" applyFont="1" applyBorder="1"/>
    <xf numFmtId="3" fontId="10" fillId="3" borderId="24" xfId="0" applyNumberFormat="1" applyFont="1" applyFill="1" applyBorder="1"/>
    <xf numFmtId="164" fontId="15" fillId="3" borderId="15" xfId="1" applyNumberFormat="1" applyFont="1" applyFill="1" applyBorder="1"/>
    <xf numFmtId="164" fontId="15" fillId="3" borderId="20" xfId="1" applyNumberFormat="1" applyFont="1" applyFill="1" applyBorder="1"/>
    <xf numFmtId="3" fontId="10" fillId="0" borderId="24" xfId="0" applyNumberFormat="1" applyFont="1" applyBorder="1"/>
    <xf numFmtId="164" fontId="15" fillId="0" borderId="15" xfId="1" applyNumberFormat="1" applyFont="1" applyBorder="1"/>
    <xf numFmtId="164" fontId="15" fillId="0" borderId="20" xfId="1" applyNumberFormat="1" applyFont="1" applyBorder="1"/>
    <xf numFmtId="3" fontId="10" fillId="3" borderId="25" xfId="0" applyNumberFormat="1" applyFont="1" applyFill="1" applyBorder="1"/>
    <xf numFmtId="164" fontId="15" fillId="3" borderId="19" xfId="1" applyNumberFormat="1" applyFont="1" applyFill="1" applyBorder="1"/>
    <xf numFmtId="164" fontId="15" fillId="3" borderId="6" xfId="1" applyNumberFormat="1" applyFont="1" applyFill="1" applyBorder="1"/>
    <xf numFmtId="0" fontId="13" fillId="2" borderId="28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3" fillId="0" borderId="34" xfId="0" applyFont="1" applyBorder="1"/>
    <xf numFmtId="3" fontId="3" fillId="0" borderId="35" xfId="0" applyNumberFormat="1" applyFont="1" applyFill="1" applyBorder="1"/>
    <xf numFmtId="165" fontId="5" fillId="0" borderId="32" xfId="2" applyNumberFormat="1" applyFont="1" applyFill="1" applyBorder="1"/>
    <xf numFmtId="3" fontId="12" fillId="0" borderId="17" xfId="2" applyNumberFormat="1" applyFont="1" applyFill="1" applyBorder="1"/>
    <xf numFmtId="165" fontId="5" fillId="0" borderId="33" xfId="2" applyNumberFormat="1" applyFont="1" applyFill="1" applyBorder="1"/>
    <xf numFmtId="3" fontId="12" fillId="0" borderId="18" xfId="2" applyNumberFormat="1" applyFont="1" applyFill="1" applyBorder="1"/>
    <xf numFmtId="165" fontId="18" fillId="0" borderId="33" xfId="0" applyNumberFormat="1" applyFont="1" applyBorder="1"/>
    <xf numFmtId="3" fontId="11" fillId="0" borderId="18" xfId="0" applyNumberFormat="1" applyFont="1" applyFill="1" applyBorder="1"/>
    <xf numFmtId="0" fontId="3" fillId="0" borderId="33" xfId="0" applyFont="1" applyFill="1" applyBorder="1"/>
    <xf numFmtId="10" fontId="15" fillId="0" borderId="23" xfId="1" applyNumberFormat="1" applyFont="1" applyBorder="1"/>
    <xf numFmtId="17" fontId="13" fillId="2" borderId="36" xfId="0" quotePrefix="1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Border="1"/>
    <xf numFmtId="3" fontId="12" fillId="0" borderId="0" xfId="2" applyNumberFormat="1" applyFont="1" applyFill="1" applyBorder="1"/>
    <xf numFmtId="165" fontId="5" fillId="0" borderId="16" xfId="2" applyNumberFormat="1" applyFont="1" applyFill="1" applyBorder="1"/>
    <xf numFmtId="3" fontId="12" fillId="0" borderId="15" xfId="2" applyNumberFormat="1" applyFont="1" applyFill="1" applyBorder="1"/>
    <xf numFmtId="3" fontId="3" fillId="0" borderId="37" xfId="0" applyNumberFormat="1" applyFont="1" applyBorder="1"/>
    <xf numFmtId="3" fontId="3" fillId="0" borderId="15" xfId="0" applyNumberFormat="1" applyFont="1" applyBorder="1"/>
    <xf numFmtId="0" fontId="19" fillId="2" borderId="28" xfId="0" quotePrefix="1" applyFont="1" applyFill="1" applyBorder="1" applyAlignment="1">
      <alignment horizontal="center" vertical="center" wrapText="1"/>
    </xf>
    <xf numFmtId="0" fontId="3" fillId="0" borderId="16" xfId="0" applyFont="1" applyFill="1" applyBorder="1"/>
    <xf numFmtId="0" fontId="4" fillId="0" borderId="0" xfId="0" applyFont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9" fillId="0" borderId="0" xfId="2" applyFont="1" applyAlignment="1">
      <alignment horizontal="center" wrapText="1"/>
    </xf>
  </cellXfs>
  <cellStyles count="3">
    <cellStyle name="Navadno" xfId="0" builtinId="0"/>
    <cellStyle name="Navadno 2" xfId="2" xr:uid="{DE27B978-F55A-4351-8A7F-2BCC4B0A5730}"/>
    <cellStyle name="Odstotek" xfId="1" builtinId="5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5" formatCode="dd/mm/yyyy;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rgb="FF0077C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border diagonalUp="0" diagonalDown="0" outline="0">
        <left/>
        <right style="thin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rgb="FF0077C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border diagonalUp="0" diagonalDown="0">
        <left style="medium">
          <color auto="1"/>
        </left>
        <right/>
        <top/>
        <bottom/>
        <vertical/>
        <horizontal/>
      </border>
    </dxf>
    <dxf>
      <border>
        <top style="medium">
          <color auto="1"/>
        </top>
      </border>
    </dxf>
    <dxf>
      <font>
        <strike val="0"/>
        <outline val="0"/>
        <shadow val="0"/>
        <u val="none"/>
        <vertAlign val="baseline"/>
        <name val="Calibri"/>
        <family val="2"/>
        <charset val="238"/>
        <scheme val="minor"/>
      </font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38"/>
        <scheme val="minor"/>
      </font>
      <fill>
        <patternFill patternType="solid">
          <fgColor indexed="64"/>
          <bgColor rgb="FF0077C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A2CBE3-54D0-47E1-A6EE-C489F31C1D74}" name="Tabela1" displayName="Tabela1" ref="A6:K38" totalsRowCount="1" headerRowDxfId="71" dataDxfId="69" totalsRowDxfId="67" headerRowBorderDxfId="70" tableBorderDxfId="68" totalsRowBorderDxfId="66">
  <tableColumns count="11">
    <tableColumn id="1" xr3:uid="{54E8C85F-721A-4226-A67F-8F510B38051C}" name="Dan/mesec" totalsRowLabel="Skupaj" dataDxfId="65" totalsRowDxfId="64"/>
    <tableColumn id="2" xr3:uid="{E80DBA0E-F2C0-45CA-9CAA-139C4F468C4E}" name="januar 2020" totalsRowFunction="custom" dataDxfId="63" totalsRowDxfId="62">
      <totalsRowFormula>SUBTOTAL(109,B7:B37)</totalsRowFormula>
    </tableColumn>
    <tableColumn id="3" xr3:uid="{848F3624-E017-4268-BAFE-397ACDF410EF}" name="februar 2020" totalsRowFunction="custom" dataDxfId="61" totalsRowDxfId="60">
      <totalsRowFormula>SUBTOTAL(109,C7:C37)</totalsRowFormula>
    </tableColumn>
    <tableColumn id="4" xr3:uid="{0B81DCC1-9494-4D40-BA59-AA6527A48014}" name="marec 2019" totalsRowFunction="custom" dataDxfId="59" totalsRowDxfId="58">
      <totalsRowFormula>SUBTOTAL(109,D7:D37)</totalsRowFormula>
    </tableColumn>
    <tableColumn id="5" xr3:uid="{C071D8AC-0B7F-45CF-88C2-299FA69CCDAD}" name="marec 2020" totalsRowFunction="custom" dataDxfId="57" totalsRowDxfId="56">
      <totalsRowFormula>SUBTOTAL(109,E7:E37)</totalsRowFormula>
    </tableColumn>
    <tableColumn id="7" xr3:uid="{ED52B6AC-0AA3-467E-80FF-07F84D740DCE}" name="april 2019" totalsRowFunction="custom" dataDxfId="55" totalsRowDxfId="54">
      <totalsRowFormula>SUBTOTAL(109,F7:F37)</totalsRowFormula>
    </tableColumn>
    <tableColumn id="6" xr3:uid="{5689514F-500E-4F7D-8D27-DF1BEB21F1F9}" name="april 2020" totalsRowFunction="sum" dataDxfId="53" totalsRowDxfId="52"/>
    <tableColumn id="9" xr3:uid="{C2311784-6A4A-4BAB-BF37-0AD98C93BDC8}" name="maj 2019" totalsRowFunction="sum" dataDxfId="51" totalsRowDxfId="50"/>
    <tableColumn id="8" xr3:uid="{A0FD50FC-DB01-41ED-842C-F717999C6778}" name="maj 2020" totalsRowFunction="sum" dataDxfId="49" totalsRowDxfId="48"/>
    <tableColumn id="11" xr3:uid="{B1D6B940-5BAF-43EE-A163-7B9215E02FC0}" name="junij 2019" totalsRowFunction="sum" dataDxfId="47" totalsRowDxfId="46"/>
    <tableColumn id="10" xr3:uid="{8AC584E5-367F-4850-B97D-5BEC16F25C3F}" name="junij 2020" totalsRowFunction="sum" dataDxfId="45" totalsRowDxfId="4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2748B5-A22D-4AF1-B098-442949BAD681}" name="Tabela3" displayName="Tabela3" ref="A6:P288" totalsRowCount="1" headerRowDxfId="43" dataDxfId="41" totalsRowDxfId="39" headerRowBorderDxfId="42" tableBorderDxfId="40" totalsRowBorderDxfId="38">
  <autoFilter ref="A6:P287" xr:uid="{67615128-ACFD-4406-8B3C-F4C3E6A03264}"/>
  <sortState ref="A7:P287">
    <sortCondition descending="1" ref="P6:P287"/>
  </sortState>
  <tableColumns count="16">
    <tableColumn id="1" xr3:uid="{1DE603D5-62DA-4CD8-AC76-23D6F1E4DB25}" name="Glavna dejavnost SKD" totalsRowLabel="Skupaj" dataDxfId="37" totalsRowDxfId="36"/>
    <tableColumn id="2" xr3:uid="{9B43B1DF-D53C-430E-B7B2-533B2C3B9F8D}" name="Število do: 20.3.2020" totalsRowFunction="sum" dataDxfId="35" totalsRowDxfId="34"/>
    <tableColumn id="3" xr3:uid="{F21E97F8-B526-42B2-8672-D2DB79A28CF1}" name="Število do: 27.3.2020" totalsRowFunction="custom" dataDxfId="33" totalsRowDxfId="32">
      <totalsRowFormula>SUBTOTAL(109,C7:C287)</totalsRowFormula>
    </tableColumn>
    <tableColumn id="4" xr3:uid="{E493DA57-2C8C-4CBE-A4CA-A52400478778}" name="Število do: 3.4.2020" totalsRowFunction="custom" dataDxfId="31" totalsRowDxfId="30">
      <totalsRowFormula>SUBTOTAL(109,D7:D287)</totalsRowFormula>
    </tableColumn>
    <tableColumn id="5" xr3:uid="{2D3181C8-E009-43FF-90CA-DEEF826AC5E7}" name="Število do: 10.4.2020" totalsRowFunction="custom" dataDxfId="29" totalsRowDxfId="28">
      <totalsRowFormula>SUBTOTAL(109,E7:E287)</totalsRowFormula>
    </tableColumn>
    <tableColumn id="6" xr3:uid="{4E898CF7-49E5-4F37-9A9D-D2E057358996}" name="Število do: 17.4.2020" totalsRowFunction="sum" dataDxfId="27" totalsRowDxfId="26"/>
    <tableColumn id="7" xr3:uid="{64D4ED32-1D53-42E0-A9CC-E6E0ABB45F7F}" name="Število do: 24.4.20202" totalsRowFunction="sum" dataDxfId="25" totalsRowDxfId="24"/>
    <tableColumn id="8" xr3:uid="{6956E487-F203-4496-A4D7-3A29DB8E9881}" name="Število do: 30.4.20202" totalsRowFunction="sum" dataDxfId="23" totalsRowDxfId="22"/>
    <tableColumn id="10" xr3:uid="{220022B6-3FE6-4DAF-8AD6-13AE569B5DE2}" name="Število do: 8.5.2020" totalsRowFunction="sum" dataDxfId="21" totalsRowDxfId="20"/>
    <tableColumn id="11" xr3:uid="{C4BEC600-E727-4960-B350-C667DD7F0E9A}" name="Število do: 15.5.2020" totalsRowFunction="sum" dataDxfId="19" totalsRowDxfId="18"/>
    <tableColumn id="12" xr3:uid="{8FA8FD03-6703-4B1F-894A-3974313DB35F}" name="Število do: 22.5.2020" totalsRowFunction="sum" dataDxfId="17" totalsRowDxfId="16"/>
    <tableColumn id="13" xr3:uid="{CDE43F1E-1087-422A-AEE0-2358AA2B2C49}" name="Število do: 29.5.2020" totalsRowFunction="sum" dataDxfId="15" totalsRowDxfId="14"/>
    <tableColumn id="14" xr3:uid="{A0C68B48-0F78-408A-B400-C2A7496C9F32}" name="Število do: 5.6.2020" totalsRowFunction="sum" dataDxfId="13" totalsRowDxfId="12"/>
    <tableColumn id="15" xr3:uid="{EDCACFAD-98B2-49B5-8673-9B879ECF3721}" name="Število do: 12.6.2020" totalsRowFunction="sum" dataDxfId="11" totalsRowDxfId="10"/>
    <tableColumn id="9" xr3:uid="{97A7C081-9E69-4C53-8973-927065D74C15}" name="Število do: 19.6.2020" totalsRowFunction="sum" dataDxfId="9" totalsRowDxfId="8"/>
    <tableColumn id="16" xr3:uid="{0B07A831-A8F9-44A4-9CF7-F6DA25686A09}" name="Število do: 26.6.2020" totalsRowFunction="sum" dataDxfId="7" totalsRow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274F189-96AD-418C-9412-ABEBD13C13AA}" name="Tabela79" displayName="Tabela79" ref="A6:B23" totalsRowShown="0" headerRowDxfId="5" headerRowBorderDxfId="4" tableBorderDxfId="3" totalsRowBorderDxfId="2">
  <tableColumns count="2">
    <tableColumn id="1" xr3:uid="{A4A49931-4937-4179-9EE8-E8665D660E01}" name="Datum" dataDxfId="1" dataCellStyle="Navadno 2"/>
    <tableColumn id="2" xr3:uid="{6824B388-379D-4EB1-A3C2-3A2C15AA2870}" name="Število prispelih vlog za prihodnje datume*" dataDxfId="0" dataCellStyle="Navadno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0"/>
  <sheetViews>
    <sheetView tabSelected="1" zoomScaleNormal="100" workbookViewId="0"/>
  </sheetViews>
  <sheetFormatPr defaultRowHeight="12.75" x14ac:dyDescent="0.2"/>
  <cols>
    <col min="1" max="8" width="12.7109375" style="2" customWidth="1"/>
    <col min="9" max="13" width="12.7109375" customWidth="1"/>
    <col min="14" max="14" width="10.42578125" customWidth="1"/>
  </cols>
  <sheetData>
    <row r="2" spans="1:11" s="4" customFormat="1" ht="15" x14ac:dyDescent="0.25">
      <c r="A2" s="5" t="s">
        <v>338</v>
      </c>
      <c r="B2" s="3"/>
      <c r="C2" s="3"/>
      <c r="D2" s="3"/>
      <c r="E2" s="3"/>
      <c r="F2" s="3"/>
      <c r="G2" s="3"/>
      <c r="H2" s="3"/>
    </row>
    <row r="4" spans="1:11" s="4" customFormat="1" ht="15.75" customHeight="1" x14ac:dyDescent="0.25">
      <c r="A4" s="74" t="s">
        <v>322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3.5" thickBot="1" x14ac:dyDescent="0.25"/>
    <row r="6" spans="1:11" ht="15" customHeight="1" thickBot="1" x14ac:dyDescent="0.25">
      <c r="A6" s="27" t="s">
        <v>2</v>
      </c>
      <c r="B6" s="28" t="s">
        <v>3</v>
      </c>
      <c r="C6" s="28" t="s">
        <v>4</v>
      </c>
      <c r="D6" s="28" t="s">
        <v>5</v>
      </c>
      <c r="E6" s="28" t="s">
        <v>6</v>
      </c>
      <c r="F6" s="34" t="s">
        <v>227</v>
      </c>
      <c r="G6" s="34" t="s">
        <v>7</v>
      </c>
      <c r="H6" s="65" t="s">
        <v>313</v>
      </c>
      <c r="I6" s="65" t="s">
        <v>312</v>
      </c>
      <c r="J6" s="72" t="s">
        <v>321</v>
      </c>
      <c r="K6" s="29" t="s">
        <v>320</v>
      </c>
    </row>
    <row r="7" spans="1:11" x14ac:dyDescent="0.2">
      <c r="A7" s="12">
        <v>1</v>
      </c>
      <c r="B7" s="13">
        <v>11</v>
      </c>
      <c r="C7" s="13">
        <v>60</v>
      </c>
      <c r="D7" s="13">
        <v>38</v>
      </c>
      <c r="E7" s="13">
        <v>36</v>
      </c>
      <c r="F7" s="31">
        <v>68</v>
      </c>
      <c r="G7" s="31">
        <v>23</v>
      </c>
      <c r="H7" s="31">
        <v>6</v>
      </c>
      <c r="I7" s="31">
        <v>51</v>
      </c>
      <c r="J7" s="70">
        <v>80</v>
      </c>
      <c r="K7" s="14">
        <v>62</v>
      </c>
    </row>
    <row r="8" spans="1:11" x14ac:dyDescent="0.2">
      <c r="A8" s="8">
        <v>2</v>
      </c>
      <c r="B8" s="6">
        <v>86</v>
      </c>
      <c r="C8" s="6">
        <v>22</v>
      </c>
      <c r="D8" s="6">
        <v>55</v>
      </c>
      <c r="E8" s="6">
        <v>58</v>
      </c>
      <c r="F8" s="32">
        <v>6</v>
      </c>
      <c r="G8" s="32">
        <v>92</v>
      </c>
      <c r="H8" s="32">
        <v>43</v>
      </c>
      <c r="I8" s="32">
        <v>43</v>
      </c>
      <c r="J8" s="32">
        <v>21</v>
      </c>
      <c r="K8" s="15">
        <v>5</v>
      </c>
    </row>
    <row r="9" spans="1:11" x14ac:dyDescent="0.2">
      <c r="A9" s="8">
        <v>3</v>
      </c>
      <c r="B9" s="6">
        <v>47</v>
      </c>
      <c r="C9" s="6">
        <v>66</v>
      </c>
      <c r="D9" s="6">
        <v>30</v>
      </c>
      <c r="E9" s="6">
        <v>7</v>
      </c>
      <c r="F9" s="32">
        <v>3</v>
      </c>
      <c r="G9" s="32">
        <v>101</v>
      </c>
      <c r="H9" s="32">
        <v>29</v>
      </c>
      <c r="I9" s="32">
        <v>39</v>
      </c>
      <c r="J9" s="32">
        <v>71</v>
      </c>
      <c r="K9" s="15">
        <v>9</v>
      </c>
    </row>
    <row r="10" spans="1:11" x14ac:dyDescent="0.2">
      <c r="A10" s="8">
        <v>4</v>
      </c>
      <c r="B10" s="6">
        <v>2</v>
      </c>
      <c r="C10" s="6">
        <v>7</v>
      </c>
      <c r="D10" s="6">
        <v>49</v>
      </c>
      <c r="E10" s="6">
        <v>7</v>
      </c>
      <c r="F10" s="32">
        <v>36</v>
      </c>
      <c r="G10" s="32">
        <v>59</v>
      </c>
      <c r="H10" s="32">
        <v>4</v>
      </c>
      <c r="I10" s="32">
        <v>14</v>
      </c>
      <c r="J10" s="32">
        <v>9</v>
      </c>
      <c r="K10" s="15">
        <v>42</v>
      </c>
    </row>
    <row r="11" spans="1:11" x14ac:dyDescent="0.2">
      <c r="A11" s="8">
        <v>5</v>
      </c>
      <c r="B11" s="6">
        <v>11</v>
      </c>
      <c r="C11" s="6">
        <v>4</v>
      </c>
      <c r="D11" s="6">
        <v>8</v>
      </c>
      <c r="E11" s="6">
        <v>53</v>
      </c>
      <c r="F11" s="32">
        <v>29</v>
      </c>
      <c r="G11" s="32">
        <v>37</v>
      </c>
      <c r="H11" s="32">
        <v>6</v>
      </c>
      <c r="I11" s="32">
        <v>5</v>
      </c>
      <c r="J11" s="32">
        <v>7</v>
      </c>
      <c r="K11" s="15">
        <v>34</v>
      </c>
    </row>
    <row r="12" spans="1:11" x14ac:dyDescent="0.2">
      <c r="A12" s="8">
        <v>6</v>
      </c>
      <c r="B12" s="6">
        <v>50</v>
      </c>
      <c r="C12" s="6">
        <v>37</v>
      </c>
      <c r="D12" s="6">
        <v>4</v>
      </c>
      <c r="E12" s="6">
        <v>27</v>
      </c>
      <c r="F12" s="32">
        <v>29</v>
      </c>
      <c r="G12" s="32">
        <v>78</v>
      </c>
      <c r="H12" s="32">
        <v>20</v>
      </c>
      <c r="I12" s="32">
        <v>9</v>
      </c>
      <c r="J12" s="32">
        <v>47</v>
      </c>
      <c r="K12" s="15">
        <v>52</v>
      </c>
    </row>
    <row r="13" spans="1:11" x14ac:dyDescent="0.2">
      <c r="A13" s="8">
        <v>7</v>
      </c>
      <c r="B13" s="6">
        <v>11</v>
      </c>
      <c r="C13" s="6">
        <v>19</v>
      </c>
      <c r="D13" s="6">
        <v>40</v>
      </c>
      <c r="E13" s="6">
        <v>59</v>
      </c>
      <c r="F13" s="32">
        <v>25</v>
      </c>
      <c r="G13" s="32">
        <v>20</v>
      </c>
      <c r="H13" s="32">
        <v>6</v>
      </c>
      <c r="I13" s="32">
        <v>33</v>
      </c>
      <c r="J13" s="32">
        <v>30</v>
      </c>
      <c r="K13" s="15">
        <v>17</v>
      </c>
    </row>
    <row r="14" spans="1:11" x14ac:dyDescent="0.2">
      <c r="A14" s="8">
        <v>8</v>
      </c>
      <c r="B14" s="6">
        <v>8</v>
      </c>
      <c r="C14" s="6">
        <v>35</v>
      </c>
      <c r="D14" s="6">
        <v>34</v>
      </c>
      <c r="E14" s="6">
        <v>16</v>
      </c>
      <c r="F14" s="32">
        <v>38</v>
      </c>
      <c r="G14" s="32">
        <v>13</v>
      </c>
      <c r="H14" s="32">
        <v>9</v>
      </c>
      <c r="I14" s="32">
        <v>24</v>
      </c>
      <c r="J14" s="32">
        <v>44</v>
      </c>
      <c r="K14" s="15">
        <v>26</v>
      </c>
    </row>
    <row r="15" spans="1:11" x14ac:dyDescent="0.2">
      <c r="A15" s="8">
        <v>9</v>
      </c>
      <c r="B15" s="6">
        <v>57</v>
      </c>
      <c r="C15" s="6">
        <v>12</v>
      </c>
      <c r="D15" s="6">
        <v>41</v>
      </c>
      <c r="E15" s="6">
        <v>36</v>
      </c>
      <c r="F15" s="32">
        <v>5</v>
      </c>
      <c r="G15" s="32">
        <v>71</v>
      </c>
      <c r="H15" s="32">
        <v>48</v>
      </c>
      <c r="I15" s="32">
        <v>25</v>
      </c>
      <c r="J15" s="32">
        <v>20</v>
      </c>
      <c r="K15" s="15">
        <v>7</v>
      </c>
    </row>
    <row r="16" spans="1:11" x14ac:dyDescent="0.2">
      <c r="A16" s="8">
        <v>10</v>
      </c>
      <c r="B16" s="6">
        <v>41</v>
      </c>
      <c r="C16" s="6">
        <v>43</v>
      </c>
      <c r="D16" s="6">
        <v>22</v>
      </c>
      <c r="E16" s="6">
        <v>5</v>
      </c>
      <c r="F16" s="32">
        <v>8</v>
      </c>
      <c r="G16" s="32">
        <v>74</v>
      </c>
      <c r="H16" s="32">
        <v>16</v>
      </c>
      <c r="I16" s="32">
        <v>28</v>
      </c>
      <c r="J16" s="32">
        <v>34</v>
      </c>
      <c r="K16" s="15">
        <v>8</v>
      </c>
    </row>
    <row r="17" spans="1:11" x14ac:dyDescent="0.2">
      <c r="A17" s="8">
        <v>11</v>
      </c>
      <c r="B17" s="6">
        <v>49</v>
      </c>
      <c r="C17" s="6">
        <v>6</v>
      </c>
      <c r="D17" s="6">
        <v>29</v>
      </c>
      <c r="E17" s="6">
        <v>8</v>
      </c>
      <c r="F17" s="32">
        <v>31</v>
      </c>
      <c r="G17" s="32">
        <v>40</v>
      </c>
      <c r="H17" s="32">
        <v>35</v>
      </c>
      <c r="I17" s="32">
        <v>26</v>
      </c>
      <c r="J17" s="32">
        <v>3</v>
      </c>
      <c r="K17" s="15">
        <v>41</v>
      </c>
    </row>
    <row r="18" spans="1:11" x14ac:dyDescent="0.2">
      <c r="A18" s="8">
        <v>12</v>
      </c>
      <c r="B18" s="6">
        <v>17</v>
      </c>
      <c r="C18" s="6">
        <v>7</v>
      </c>
      <c r="D18" s="6">
        <v>5</v>
      </c>
      <c r="E18" s="6">
        <v>44</v>
      </c>
      <c r="F18" s="32">
        <v>32</v>
      </c>
      <c r="G18" s="32">
        <v>35</v>
      </c>
      <c r="H18" s="32">
        <v>16</v>
      </c>
      <c r="I18" s="32">
        <v>4</v>
      </c>
      <c r="J18" s="32">
        <v>4</v>
      </c>
      <c r="K18" s="15">
        <v>36</v>
      </c>
    </row>
    <row r="19" spans="1:11" x14ac:dyDescent="0.2">
      <c r="A19" s="8">
        <v>13</v>
      </c>
      <c r="B19" s="6">
        <v>36</v>
      </c>
      <c r="C19" s="6">
        <v>34</v>
      </c>
      <c r="D19" s="6">
        <v>1</v>
      </c>
      <c r="E19" s="6">
        <v>37</v>
      </c>
      <c r="F19" s="32">
        <v>30</v>
      </c>
      <c r="G19" s="32">
        <v>43</v>
      </c>
      <c r="H19" s="32">
        <v>26</v>
      </c>
      <c r="I19" s="32">
        <v>7</v>
      </c>
      <c r="J19" s="32">
        <v>38</v>
      </c>
      <c r="K19" s="15">
        <v>46</v>
      </c>
    </row>
    <row r="20" spans="1:11" x14ac:dyDescent="0.2">
      <c r="A20" s="8">
        <v>14</v>
      </c>
      <c r="B20" s="6">
        <v>15</v>
      </c>
      <c r="C20" s="6">
        <v>33</v>
      </c>
      <c r="D20" s="6">
        <v>37</v>
      </c>
      <c r="E20" s="6">
        <v>48</v>
      </c>
      <c r="F20" s="32">
        <v>16</v>
      </c>
      <c r="G20" s="32">
        <v>57</v>
      </c>
      <c r="H20" s="32">
        <v>19</v>
      </c>
      <c r="I20" s="32">
        <v>33</v>
      </c>
      <c r="J20" s="32">
        <v>40</v>
      </c>
      <c r="K20" s="15">
        <v>34</v>
      </c>
    </row>
    <row r="21" spans="1:11" x14ac:dyDescent="0.2">
      <c r="A21" s="8">
        <v>15</v>
      </c>
      <c r="B21" s="6">
        <v>10</v>
      </c>
      <c r="C21" s="6">
        <v>44</v>
      </c>
      <c r="D21" s="6">
        <v>39</v>
      </c>
      <c r="E21" s="6">
        <v>65</v>
      </c>
      <c r="F21" s="32">
        <v>41</v>
      </c>
      <c r="G21" s="32">
        <v>56</v>
      </c>
      <c r="H21" s="32">
        <v>19</v>
      </c>
      <c r="I21" s="32">
        <v>54</v>
      </c>
      <c r="J21" s="32">
        <v>47</v>
      </c>
      <c r="K21" s="15">
        <v>55</v>
      </c>
    </row>
    <row r="22" spans="1:11" x14ac:dyDescent="0.2">
      <c r="A22" s="8">
        <v>16</v>
      </c>
      <c r="B22" s="6">
        <v>41</v>
      </c>
      <c r="C22" s="6">
        <v>28</v>
      </c>
      <c r="D22" s="6">
        <v>40</v>
      </c>
      <c r="E22" s="6">
        <v>105</v>
      </c>
      <c r="F22" s="32">
        <v>5</v>
      </c>
      <c r="G22" s="32">
        <v>10</v>
      </c>
      <c r="H22" s="32">
        <v>20</v>
      </c>
      <c r="I22" s="32">
        <v>34</v>
      </c>
      <c r="J22" s="32">
        <v>20</v>
      </c>
      <c r="K22" s="15">
        <v>7</v>
      </c>
    </row>
    <row r="23" spans="1:11" x14ac:dyDescent="0.2">
      <c r="A23" s="8">
        <v>17</v>
      </c>
      <c r="B23" s="6">
        <v>27</v>
      </c>
      <c r="C23" s="6">
        <v>26</v>
      </c>
      <c r="D23" s="6">
        <v>24</v>
      </c>
      <c r="E23" s="6">
        <v>12</v>
      </c>
      <c r="F23" s="32">
        <v>9</v>
      </c>
      <c r="G23" s="32">
        <v>51</v>
      </c>
      <c r="H23" s="32">
        <v>22</v>
      </c>
      <c r="I23" s="32">
        <v>10</v>
      </c>
      <c r="J23" s="32">
        <v>29</v>
      </c>
      <c r="K23" s="15">
        <v>12</v>
      </c>
    </row>
    <row r="24" spans="1:11" x14ac:dyDescent="0.2">
      <c r="A24" s="8">
        <v>18</v>
      </c>
      <c r="B24" s="6">
        <v>41</v>
      </c>
      <c r="C24" s="6">
        <v>0</v>
      </c>
      <c r="D24" s="6">
        <v>30</v>
      </c>
      <c r="E24" s="6">
        <v>13</v>
      </c>
      <c r="F24" s="32">
        <v>23</v>
      </c>
      <c r="G24" s="32">
        <v>44</v>
      </c>
      <c r="H24" s="32">
        <v>28</v>
      </c>
      <c r="I24" s="32">
        <v>31</v>
      </c>
      <c r="J24" s="32">
        <v>6</v>
      </c>
      <c r="K24" s="15">
        <v>51</v>
      </c>
    </row>
    <row r="25" spans="1:11" x14ac:dyDescent="0.2">
      <c r="A25" s="8">
        <v>19</v>
      </c>
      <c r="B25" s="6">
        <v>10</v>
      </c>
      <c r="C25" s="6">
        <v>6</v>
      </c>
      <c r="D25" s="6">
        <v>4</v>
      </c>
      <c r="E25" s="6">
        <v>83</v>
      </c>
      <c r="F25" s="32">
        <v>18</v>
      </c>
      <c r="G25" s="32">
        <v>24</v>
      </c>
      <c r="H25" s="32">
        <v>20</v>
      </c>
      <c r="I25" s="32">
        <v>6</v>
      </c>
      <c r="J25" s="32">
        <v>7</v>
      </c>
      <c r="K25" s="15">
        <v>31</v>
      </c>
    </row>
    <row r="26" spans="1:11" x14ac:dyDescent="0.2">
      <c r="A26" s="8">
        <v>20</v>
      </c>
      <c r="B26" s="6">
        <v>36</v>
      </c>
      <c r="C26" s="6">
        <v>39</v>
      </c>
      <c r="D26" s="6">
        <v>12</v>
      </c>
      <c r="E26" s="6">
        <v>67</v>
      </c>
      <c r="F26" s="32">
        <v>39</v>
      </c>
      <c r="G26" s="32">
        <v>55</v>
      </c>
      <c r="H26" s="32">
        <v>33</v>
      </c>
      <c r="I26" s="32">
        <v>10</v>
      </c>
      <c r="J26" s="32">
        <v>32</v>
      </c>
      <c r="K26" s="15">
        <v>42</v>
      </c>
    </row>
    <row r="27" spans="1:11" x14ac:dyDescent="0.2">
      <c r="A27" s="8">
        <v>21</v>
      </c>
      <c r="B27" s="6">
        <v>5</v>
      </c>
      <c r="C27" s="6">
        <v>28</v>
      </c>
      <c r="D27" s="6">
        <v>35</v>
      </c>
      <c r="E27" s="6">
        <v>69</v>
      </c>
      <c r="F27" s="32">
        <v>11</v>
      </c>
      <c r="G27" s="32">
        <v>9</v>
      </c>
      <c r="H27" s="32">
        <v>14</v>
      </c>
      <c r="I27" s="32">
        <v>21</v>
      </c>
      <c r="J27" s="32">
        <v>25</v>
      </c>
      <c r="K27" s="15">
        <v>25</v>
      </c>
    </row>
    <row r="28" spans="1:11" x14ac:dyDescent="0.2">
      <c r="A28" s="8">
        <v>22</v>
      </c>
      <c r="B28" s="6">
        <v>9</v>
      </c>
      <c r="C28" s="6">
        <v>27</v>
      </c>
      <c r="D28" s="6">
        <v>28</v>
      </c>
      <c r="E28" s="6">
        <v>59</v>
      </c>
      <c r="F28" s="32">
        <v>20</v>
      </c>
      <c r="G28" s="32">
        <v>11</v>
      </c>
      <c r="H28" s="32">
        <v>7</v>
      </c>
      <c r="I28" s="32">
        <v>28</v>
      </c>
      <c r="J28" s="32">
        <v>27</v>
      </c>
      <c r="K28" s="15">
        <v>22</v>
      </c>
    </row>
    <row r="29" spans="1:11" x14ac:dyDescent="0.2">
      <c r="A29" s="8">
        <v>23</v>
      </c>
      <c r="B29" s="6">
        <v>31</v>
      </c>
      <c r="C29" s="6">
        <v>21</v>
      </c>
      <c r="D29" s="6">
        <v>31</v>
      </c>
      <c r="E29" s="6">
        <v>107</v>
      </c>
      <c r="F29" s="32">
        <v>2</v>
      </c>
      <c r="G29" s="32">
        <v>42</v>
      </c>
      <c r="H29" s="32">
        <v>29</v>
      </c>
      <c r="I29" s="32">
        <v>27</v>
      </c>
      <c r="J29" s="32">
        <v>11</v>
      </c>
      <c r="K29" s="15">
        <v>3</v>
      </c>
    </row>
    <row r="30" spans="1:11" x14ac:dyDescent="0.2">
      <c r="A30" s="8">
        <v>24</v>
      </c>
      <c r="B30" s="6">
        <v>25</v>
      </c>
      <c r="C30" s="6">
        <v>24</v>
      </c>
      <c r="D30" s="6">
        <v>14</v>
      </c>
      <c r="E30" s="6">
        <v>21</v>
      </c>
      <c r="F30" s="32">
        <v>8</v>
      </c>
      <c r="G30" s="32">
        <v>46</v>
      </c>
      <c r="H30" s="32">
        <v>19</v>
      </c>
      <c r="I30" s="32">
        <v>13</v>
      </c>
      <c r="J30" s="32">
        <v>21</v>
      </c>
      <c r="K30" s="15">
        <v>8</v>
      </c>
    </row>
    <row r="31" spans="1:11" x14ac:dyDescent="0.2">
      <c r="A31" s="8">
        <v>25</v>
      </c>
      <c r="B31" s="6">
        <v>33</v>
      </c>
      <c r="C31" s="6">
        <v>4</v>
      </c>
      <c r="D31" s="6">
        <v>35</v>
      </c>
      <c r="E31" s="6">
        <v>21</v>
      </c>
      <c r="F31" s="32">
        <v>11</v>
      </c>
      <c r="G31" s="32">
        <v>22</v>
      </c>
      <c r="H31" s="32">
        <v>34</v>
      </c>
      <c r="I31" s="32">
        <v>29</v>
      </c>
      <c r="J31" s="32">
        <v>7</v>
      </c>
      <c r="K31" s="15">
        <v>36</v>
      </c>
    </row>
    <row r="32" spans="1:11" x14ac:dyDescent="0.2">
      <c r="A32" s="8">
        <v>26</v>
      </c>
      <c r="B32" s="6">
        <v>10</v>
      </c>
      <c r="C32" s="6">
        <v>6</v>
      </c>
      <c r="D32" s="6">
        <v>5</v>
      </c>
      <c r="E32" s="6">
        <v>81</v>
      </c>
      <c r="F32" s="32">
        <v>28</v>
      </c>
      <c r="G32" s="32">
        <v>18</v>
      </c>
      <c r="H32" s="32">
        <v>11</v>
      </c>
      <c r="I32" s="32">
        <v>2</v>
      </c>
      <c r="J32" s="32">
        <v>5</v>
      </c>
      <c r="K32" s="15">
        <v>34</v>
      </c>
    </row>
    <row r="33" spans="1:11" x14ac:dyDescent="0.2">
      <c r="A33" s="8">
        <v>27</v>
      </c>
      <c r="B33" s="6">
        <v>38</v>
      </c>
      <c r="C33" s="6">
        <v>33</v>
      </c>
      <c r="D33" s="6">
        <v>3</v>
      </c>
      <c r="E33" s="6">
        <v>92</v>
      </c>
      <c r="F33" s="32">
        <v>42</v>
      </c>
      <c r="G33" s="32">
        <v>28</v>
      </c>
      <c r="H33" s="32">
        <v>18</v>
      </c>
      <c r="I33" s="32">
        <v>7</v>
      </c>
      <c r="J33" s="32">
        <v>24</v>
      </c>
      <c r="K33" s="15">
        <v>0</v>
      </c>
    </row>
    <row r="34" spans="1:11" x14ac:dyDescent="0.2">
      <c r="A34" s="8">
        <v>28</v>
      </c>
      <c r="B34" s="6">
        <v>2</v>
      </c>
      <c r="C34" s="6">
        <v>22</v>
      </c>
      <c r="D34" s="6">
        <v>31</v>
      </c>
      <c r="E34" s="6">
        <v>36</v>
      </c>
      <c r="F34" s="32">
        <v>13</v>
      </c>
      <c r="G34" s="32">
        <v>15</v>
      </c>
      <c r="H34" s="32">
        <v>3</v>
      </c>
      <c r="I34" s="32">
        <v>24</v>
      </c>
      <c r="J34" s="32">
        <v>15</v>
      </c>
      <c r="K34" s="15">
        <v>0</v>
      </c>
    </row>
    <row r="35" spans="1:11" x14ac:dyDescent="0.2">
      <c r="A35" s="8">
        <v>29</v>
      </c>
      <c r="B35" s="6">
        <v>4</v>
      </c>
      <c r="C35" s="6">
        <v>354</v>
      </c>
      <c r="D35" s="6">
        <v>20</v>
      </c>
      <c r="E35" s="6">
        <v>24</v>
      </c>
      <c r="F35" s="32">
        <v>20</v>
      </c>
      <c r="G35" s="32">
        <v>16</v>
      </c>
      <c r="H35" s="32">
        <v>3</v>
      </c>
      <c r="I35" s="32">
        <v>21</v>
      </c>
      <c r="J35" s="32">
        <v>28</v>
      </c>
      <c r="K35" s="15">
        <v>0</v>
      </c>
    </row>
    <row r="36" spans="1:11" x14ac:dyDescent="0.2">
      <c r="A36" s="8">
        <v>30</v>
      </c>
      <c r="B36" s="6">
        <v>27</v>
      </c>
      <c r="C36" s="6">
        <v>0</v>
      </c>
      <c r="D36" s="6">
        <v>33</v>
      </c>
      <c r="E36" s="6">
        <v>61</v>
      </c>
      <c r="F36" s="32">
        <v>279</v>
      </c>
      <c r="G36" s="32">
        <v>323</v>
      </c>
      <c r="H36" s="32">
        <v>33</v>
      </c>
      <c r="I36" s="32">
        <v>16</v>
      </c>
      <c r="J36" s="32">
        <v>363</v>
      </c>
      <c r="K36" s="15">
        <v>0</v>
      </c>
    </row>
    <row r="37" spans="1:11" ht="13.5" thickBot="1" x14ac:dyDescent="0.25">
      <c r="A37" s="10">
        <v>31</v>
      </c>
      <c r="B37" s="16">
        <v>313</v>
      </c>
      <c r="C37" s="16">
        <v>0</v>
      </c>
      <c r="D37" s="16">
        <v>369</v>
      </c>
      <c r="E37" s="16">
        <v>735</v>
      </c>
      <c r="F37" s="33">
        <v>0</v>
      </c>
      <c r="G37" s="33">
        <v>0</v>
      </c>
      <c r="H37" s="33">
        <v>337</v>
      </c>
      <c r="I37" s="33">
        <v>398</v>
      </c>
      <c r="J37" s="71">
        <v>0</v>
      </c>
      <c r="K37" s="17">
        <v>0</v>
      </c>
    </row>
    <row r="38" spans="1:11" ht="13.5" thickBot="1" x14ac:dyDescent="0.25">
      <c r="A38" s="11" t="s">
        <v>0</v>
      </c>
      <c r="B38" s="18">
        <f>SUBTOTAL(109,B7:B37)</f>
        <v>1103</v>
      </c>
      <c r="C38" s="18">
        <f>SUBTOTAL(109,C7:C37)</f>
        <v>1047</v>
      </c>
      <c r="D38" s="18">
        <f>SUBTOTAL(109,D7:D37)</f>
        <v>1146</v>
      </c>
      <c r="E38" s="18">
        <f>SUBTOTAL(109,E7:E37)</f>
        <v>2092</v>
      </c>
      <c r="F38" s="18">
        <f>SUBTOTAL(109,F7:F37)</f>
        <v>925</v>
      </c>
      <c r="G38" s="18">
        <f>SUBTOTAL(109,Tabela1[april 2020])</f>
        <v>1513</v>
      </c>
      <c r="H38" s="18">
        <f>SUBTOTAL(109,Tabela1[maj 2019])</f>
        <v>933</v>
      </c>
      <c r="I38" s="18">
        <f>SUBTOTAL(109,Tabela1[maj 2020])</f>
        <v>1072</v>
      </c>
      <c r="J38" s="18">
        <f>SUBTOTAL(109,Tabela1[junij 2019])</f>
        <v>1115</v>
      </c>
      <c r="K38" s="18">
        <f>SUBTOTAL(109,Tabela1[junij 2020])</f>
        <v>745</v>
      </c>
    </row>
    <row r="39" spans="1:11" x14ac:dyDescent="0.2">
      <c r="A39" s="19"/>
      <c r="B39" s="20"/>
      <c r="C39" s="20"/>
      <c r="D39" s="20"/>
      <c r="E39" s="20"/>
      <c r="F39" s="20"/>
      <c r="G39" s="20"/>
      <c r="H39" s="20"/>
    </row>
    <row r="40" spans="1:11" x14ac:dyDescent="0.2">
      <c r="A40" s="2" t="s">
        <v>1</v>
      </c>
    </row>
  </sheetData>
  <mergeCells count="1"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6F86-887C-4B74-82E6-B399A4830B25}">
  <dimension ref="A2:P289"/>
  <sheetViews>
    <sheetView zoomScaleNormal="100" workbookViewId="0"/>
  </sheetViews>
  <sheetFormatPr defaultRowHeight="12.75" x14ac:dyDescent="0.2"/>
  <cols>
    <col min="1" max="1" width="47.28515625" style="2" customWidth="1"/>
    <col min="2" max="14" width="12.7109375" style="2" customWidth="1"/>
    <col min="15" max="18" width="12.7109375" customWidth="1"/>
  </cols>
  <sheetData>
    <row r="2" spans="1:16" s="4" customFormat="1" ht="15" x14ac:dyDescent="0.25">
      <c r="A2" s="5" t="str">
        <f>'Izbrisi_po dnevih'!A2</f>
        <v>Datum: 29. 6. 2020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6" s="4" customFormat="1" ht="15.75" customHeight="1" x14ac:dyDescent="0.25">
      <c r="A4" s="74" t="s">
        <v>323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6" spans="1:16" ht="26.25" thickBot="1" x14ac:dyDescent="0.25">
      <c r="A6" s="52" t="s">
        <v>8</v>
      </c>
      <c r="B6" s="47" t="s">
        <v>228</v>
      </c>
      <c r="C6" s="47" t="s">
        <v>229</v>
      </c>
      <c r="D6" s="47" t="s">
        <v>230</v>
      </c>
      <c r="E6" s="47" t="s">
        <v>231</v>
      </c>
      <c r="F6" s="47" t="s">
        <v>248</v>
      </c>
      <c r="G6" s="47" t="s">
        <v>268</v>
      </c>
      <c r="H6" s="47" t="s">
        <v>293</v>
      </c>
      <c r="I6" s="47" t="s">
        <v>314</v>
      </c>
      <c r="J6" s="47" t="s">
        <v>315</v>
      </c>
      <c r="K6" s="47" t="s">
        <v>316</v>
      </c>
      <c r="L6" s="47" t="s">
        <v>317</v>
      </c>
      <c r="M6" s="47" t="s">
        <v>318</v>
      </c>
      <c r="N6" s="47" t="s">
        <v>319</v>
      </c>
      <c r="O6" s="47" t="s">
        <v>325</v>
      </c>
      <c r="P6" s="47" t="s">
        <v>336</v>
      </c>
    </row>
    <row r="7" spans="1:16" x14ac:dyDescent="0.2">
      <c r="A7" s="63" t="s">
        <v>9</v>
      </c>
      <c r="B7" s="9">
        <v>68</v>
      </c>
      <c r="C7" s="9">
        <v>114</v>
      </c>
      <c r="D7" s="9">
        <v>21</v>
      </c>
      <c r="E7" s="9">
        <v>61</v>
      </c>
      <c r="F7" s="9">
        <v>92</v>
      </c>
      <c r="G7" s="9">
        <v>113</v>
      </c>
      <c r="H7" s="9">
        <v>163</v>
      </c>
      <c r="I7" s="9">
        <v>14</v>
      </c>
      <c r="J7" s="9">
        <v>29</v>
      </c>
      <c r="K7" s="9">
        <v>38</v>
      </c>
      <c r="L7" s="9">
        <v>43</v>
      </c>
      <c r="M7" s="9">
        <v>16</v>
      </c>
      <c r="N7" s="9">
        <v>34</v>
      </c>
      <c r="O7" s="9">
        <v>55</v>
      </c>
      <c r="P7" s="9">
        <v>72</v>
      </c>
    </row>
    <row r="8" spans="1:16" x14ac:dyDescent="0.2">
      <c r="A8" s="63" t="s">
        <v>11</v>
      </c>
      <c r="B8" s="9">
        <v>21</v>
      </c>
      <c r="C8" s="9">
        <v>45</v>
      </c>
      <c r="D8" s="9">
        <v>12</v>
      </c>
      <c r="E8" s="9">
        <v>40</v>
      </c>
      <c r="F8" s="9">
        <v>63</v>
      </c>
      <c r="G8" s="9">
        <v>73</v>
      </c>
      <c r="H8" s="9">
        <v>107</v>
      </c>
      <c r="I8" s="9">
        <v>12</v>
      </c>
      <c r="J8" s="9">
        <v>21</v>
      </c>
      <c r="K8" s="9">
        <v>26</v>
      </c>
      <c r="L8" s="9">
        <v>30</v>
      </c>
      <c r="M8" s="9">
        <v>5</v>
      </c>
      <c r="N8" s="9">
        <v>15</v>
      </c>
      <c r="O8" s="9">
        <v>27</v>
      </c>
      <c r="P8" s="9">
        <v>33</v>
      </c>
    </row>
    <row r="9" spans="1:16" x14ac:dyDescent="0.2">
      <c r="A9" s="63" t="s">
        <v>44</v>
      </c>
      <c r="B9" s="9">
        <v>17</v>
      </c>
      <c r="C9" s="9">
        <v>24</v>
      </c>
      <c r="D9" s="9">
        <v>1</v>
      </c>
      <c r="E9" s="9">
        <v>6</v>
      </c>
      <c r="F9" s="9">
        <v>12</v>
      </c>
      <c r="G9" s="9">
        <v>16</v>
      </c>
      <c r="H9" s="9">
        <v>20</v>
      </c>
      <c r="I9" s="9">
        <v>5</v>
      </c>
      <c r="J9" s="9">
        <v>5</v>
      </c>
      <c r="K9" s="9">
        <v>6</v>
      </c>
      <c r="L9" s="9">
        <v>6</v>
      </c>
      <c r="M9" s="9">
        <v>6</v>
      </c>
      <c r="N9" s="9">
        <v>11</v>
      </c>
      <c r="O9" s="9">
        <v>18</v>
      </c>
      <c r="P9" s="9">
        <v>32</v>
      </c>
    </row>
    <row r="10" spans="1:16" x14ac:dyDescent="0.2">
      <c r="A10" s="63" t="s">
        <v>17</v>
      </c>
      <c r="B10" s="9">
        <v>27</v>
      </c>
      <c r="C10" s="9">
        <v>35</v>
      </c>
      <c r="D10" s="9">
        <v>5</v>
      </c>
      <c r="E10" s="9">
        <v>18</v>
      </c>
      <c r="F10" s="9">
        <v>29</v>
      </c>
      <c r="G10" s="9">
        <v>32</v>
      </c>
      <c r="H10" s="9">
        <v>46</v>
      </c>
      <c r="I10" s="9">
        <v>6</v>
      </c>
      <c r="J10" s="9">
        <v>10</v>
      </c>
      <c r="K10" s="9">
        <v>15</v>
      </c>
      <c r="L10" s="9">
        <v>16</v>
      </c>
      <c r="M10" s="9">
        <v>4</v>
      </c>
      <c r="N10" s="9">
        <v>15</v>
      </c>
      <c r="O10" s="9">
        <v>23</v>
      </c>
      <c r="P10" s="9">
        <v>27</v>
      </c>
    </row>
    <row r="11" spans="1:16" x14ac:dyDescent="0.2">
      <c r="A11" s="63" t="s">
        <v>28</v>
      </c>
      <c r="B11" s="9">
        <v>7</v>
      </c>
      <c r="C11" s="9">
        <v>13</v>
      </c>
      <c r="D11" s="9">
        <v>3</v>
      </c>
      <c r="E11" s="9">
        <v>7</v>
      </c>
      <c r="F11" s="9">
        <v>11</v>
      </c>
      <c r="G11" s="9">
        <v>13</v>
      </c>
      <c r="H11" s="9">
        <v>24</v>
      </c>
      <c r="I11" s="9">
        <v>3</v>
      </c>
      <c r="J11" s="9">
        <v>10</v>
      </c>
      <c r="K11" s="9">
        <v>11</v>
      </c>
      <c r="L11" s="9">
        <v>14</v>
      </c>
      <c r="M11" s="9">
        <v>5</v>
      </c>
      <c r="N11" s="9">
        <v>9</v>
      </c>
      <c r="O11" s="9">
        <v>18</v>
      </c>
      <c r="P11" s="9">
        <v>25</v>
      </c>
    </row>
    <row r="12" spans="1:16" x14ac:dyDescent="0.2">
      <c r="A12" s="63" t="s">
        <v>12</v>
      </c>
      <c r="B12" s="9">
        <v>37</v>
      </c>
      <c r="C12" s="9">
        <v>65</v>
      </c>
      <c r="D12" s="9">
        <v>9</v>
      </c>
      <c r="E12" s="9">
        <v>19</v>
      </c>
      <c r="F12" s="9">
        <v>25</v>
      </c>
      <c r="G12" s="9">
        <v>34</v>
      </c>
      <c r="H12" s="9">
        <v>42</v>
      </c>
      <c r="I12" s="9">
        <v>7</v>
      </c>
      <c r="J12" s="9">
        <v>9</v>
      </c>
      <c r="K12" s="9">
        <v>12</v>
      </c>
      <c r="L12" s="9">
        <v>18</v>
      </c>
      <c r="M12" s="9">
        <v>7</v>
      </c>
      <c r="N12" s="9">
        <v>13</v>
      </c>
      <c r="O12" s="9">
        <v>20</v>
      </c>
      <c r="P12" s="9">
        <v>24</v>
      </c>
    </row>
    <row r="13" spans="1:16" x14ac:dyDescent="0.2">
      <c r="A13" s="63" t="s">
        <v>13</v>
      </c>
      <c r="B13" s="9">
        <v>14</v>
      </c>
      <c r="C13" s="9">
        <v>27</v>
      </c>
      <c r="D13" s="9">
        <v>8</v>
      </c>
      <c r="E13" s="9">
        <v>13</v>
      </c>
      <c r="F13" s="9">
        <v>23</v>
      </c>
      <c r="G13" s="9">
        <v>29</v>
      </c>
      <c r="H13" s="9">
        <v>44</v>
      </c>
      <c r="I13" s="9">
        <v>11</v>
      </c>
      <c r="J13" s="9">
        <v>16</v>
      </c>
      <c r="K13" s="9">
        <v>18</v>
      </c>
      <c r="L13" s="9">
        <v>26</v>
      </c>
      <c r="M13" s="9">
        <v>5</v>
      </c>
      <c r="N13" s="9">
        <v>12</v>
      </c>
      <c r="O13" s="9">
        <v>20</v>
      </c>
      <c r="P13" s="9">
        <v>24</v>
      </c>
    </row>
    <row r="14" spans="1:16" x14ac:dyDescent="0.2">
      <c r="A14" s="63" t="s">
        <v>14</v>
      </c>
      <c r="B14" s="9">
        <v>28</v>
      </c>
      <c r="C14" s="9">
        <v>44</v>
      </c>
      <c r="D14" s="9">
        <v>6</v>
      </c>
      <c r="E14" s="9">
        <v>9</v>
      </c>
      <c r="F14" s="9">
        <v>16</v>
      </c>
      <c r="G14" s="9">
        <v>22</v>
      </c>
      <c r="H14" s="9">
        <v>36</v>
      </c>
      <c r="I14" s="9">
        <v>3</v>
      </c>
      <c r="J14" s="9">
        <v>12</v>
      </c>
      <c r="K14" s="9">
        <v>13</v>
      </c>
      <c r="L14" s="9">
        <v>18</v>
      </c>
      <c r="M14" s="9">
        <v>8</v>
      </c>
      <c r="N14" s="9">
        <v>12</v>
      </c>
      <c r="O14" s="9">
        <v>20</v>
      </c>
      <c r="P14" s="9">
        <v>22</v>
      </c>
    </row>
    <row r="15" spans="1:16" x14ac:dyDescent="0.2">
      <c r="A15" s="63" t="s">
        <v>43</v>
      </c>
      <c r="B15" s="9">
        <v>20</v>
      </c>
      <c r="C15" s="9">
        <v>24</v>
      </c>
      <c r="D15" s="9">
        <v>1</v>
      </c>
      <c r="E15" s="9">
        <v>6</v>
      </c>
      <c r="F15" s="9">
        <v>12</v>
      </c>
      <c r="G15" s="9">
        <v>16</v>
      </c>
      <c r="H15" s="9">
        <v>23</v>
      </c>
      <c r="I15" s="9">
        <v>4</v>
      </c>
      <c r="J15" s="9">
        <v>8</v>
      </c>
      <c r="K15" s="9">
        <v>10</v>
      </c>
      <c r="L15" s="9">
        <v>13</v>
      </c>
      <c r="M15" s="9">
        <v>5</v>
      </c>
      <c r="N15" s="9">
        <v>13</v>
      </c>
      <c r="O15" s="9">
        <v>17</v>
      </c>
      <c r="P15" s="9">
        <v>20</v>
      </c>
    </row>
    <row r="16" spans="1:16" x14ac:dyDescent="0.2">
      <c r="A16" s="63" t="s">
        <v>19</v>
      </c>
      <c r="B16" s="9">
        <v>14</v>
      </c>
      <c r="C16" s="9">
        <v>24</v>
      </c>
      <c r="D16" s="9">
        <v>5</v>
      </c>
      <c r="E16" s="9">
        <v>21</v>
      </c>
      <c r="F16" s="9">
        <v>34</v>
      </c>
      <c r="G16" s="9">
        <v>48</v>
      </c>
      <c r="H16" s="9">
        <v>65</v>
      </c>
      <c r="I16" s="9">
        <v>12</v>
      </c>
      <c r="J16" s="9">
        <v>24</v>
      </c>
      <c r="K16" s="9">
        <v>35</v>
      </c>
      <c r="L16" s="9">
        <v>37</v>
      </c>
      <c r="M16" s="9">
        <v>2</v>
      </c>
      <c r="N16" s="9">
        <v>8</v>
      </c>
      <c r="O16" s="9">
        <v>11</v>
      </c>
      <c r="P16" s="9">
        <v>17</v>
      </c>
    </row>
    <row r="17" spans="1:16" x14ac:dyDescent="0.2">
      <c r="A17" s="63" t="s">
        <v>36</v>
      </c>
      <c r="B17" s="9">
        <v>8</v>
      </c>
      <c r="C17" s="9">
        <v>12</v>
      </c>
      <c r="D17" s="9">
        <v>2</v>
      </c>
      <c r="E17" s="9">
        <v>5</v>
      </c>
      <c r="F17" s="9">
        <v>6</v>
      </c>
      <c r="G17" s="9">
        <v>10</v>
      </c>
      <c r="H17" s="9">
        <v>13</v>
      </c>
      <c r="I17" s="9">
        <v>3</v>
      </c>
      <c r="J17" s="9">
        <v>3</v>
      </c>
      <c r="K17" s="9">
        <v>3</v>
      </c>
      <c r="L17" s="9">
        <v>3</v>
      </c>
      <c r="M17" s="9">
        <v>3</v>
      </c>
      <c r="N17" s="9">
        <v>7</v>
      </c>
      <c r="O17" s="9">
        <v>13</v>
      </c>
      <c r="P17" s="9">
        <v>15</v>
      </c>
    </row>
    <row r="18" spans="1:16" x14ac:dyDescent="0.2">
      <c r="A18" s="63" t="s">
        <v>10</v>
      </c>
      <c r="B18" s="9">
        <v>11</v>
      </c>
      <c r="C18" s="9">
        <v>25</v>
      </c>
      <c r="D18" s="9">
        <v>19</v>
      </c>
      <c r="E18" s="9">
        <v>34</v>
      </c>
      <c r="F18" s="9">
        <v>48</v>
      </c>
      <c r="G18" s="9">
        <v>56</v>
      </c>
      <c r="H18" s="9">
        <v>71</v>
      </c>
      <c r="I18" s="9">
        <v>10</v>
      </c>
      <c r="J18" s="9">
        <v>14</v>
      </c>
      <c r="K18" s="9">
        <v>16</v>
      </c>
      <c r="L18" s="9">
        <v>21</v>
      </c>
      <c r="M18" s="9">
        <v>5</v>
      </c>
      <c r="N18" s="9">
        <v>7</v>
      </c>
      <c r="O18" s="9">
        <v>10</v>
      </c>
      <c r="P18" s="9">
        <v>15</v>
      </c>
    </row>
    <row r="19" spans="1:16" x14ac:dyDescent="0.2">
      <c r="A19" s="63" t="s">
        <v>45</v>
      </c>
      <c r="B19" s="9">
        <v>20</v>
      </c>
      <c r="C19" s="9">
        <v>23</v>
      </c>
      <c r="D19" s="9">
        <v>1</v>
      </c>
      <c r="E19" s="9">
        <v>7</v>
      </c>
      <c r="F19" s="9">
        <v>10</v>
      </c>
      <c r="G19" s="9">
        <v>17</v>
      </c>
      <c r="H19" s="9">
        <v>26</v>
      </c>
      <c r="I19" s="9">
        <v>4</v>
      </c>
      <c r="J19" s="9">
        <v>6</v>
      </c>
      <c r="K19" s="9">
        <v>11</v>
      </c>
      <c r="L19" s="9">
        <v>12</v>
      </c>
      <c r="M19" s="9">
        <v>4</v>
      </c>
      <c r="N19" s="9">
        <v>9</v>
      </c>
      <c r="O19" s="9">
        <v>11</v>
      </c>
      <c r="P19" s="9">
        <v>14</v>
      </c>
    </row>
    <row r="20" spans="1:16" x14ac:dyDescent="0.2">
      <c r="A20" s="63" t="s">
        <v>18</v>
      </c>
      <c r="B20" s="9">
        <v>23</v>
      </c>
      <c r="C20" s="9">
        <v>28</v>
      </c>
      <c r="D20" s="9">
        <v>5</v>
      </c>
      <c r="E20" s="9">
        <v>12</v>
      </c>
      <c r="F20" s="9">
        <v>17</v>
      </c>
      <c r="G20" s="9">
        <v>21</v>
      </c>
      <c r="H20" s="9">
        <v>27</v>
      </c>
      <c r="I20" s="9">
        <v>1</v>
      </c>
      <c r="J20" s="9">
        <v>2</v>
      </c>
      <c r="K20" s="9">
        <v>6</v>
      </c>
      <c r="L20" s="9">
        <v>7</v>
      </c>
      <c r="M20" s="9">
        <v>3</v>
      </c>
      <c r="N20" s="9">
        <v>7</v>
      </c>
      <c r="O20" s="9">
        <v>8</v>
      </c>
      <c r="P20" s="9">
        <v>12</v>
      </c>
    </row>
    <row r="21" spans="1:16" x14ac:dyDescent="0.2">
      <c r="A21" s="63" t="s">
        <v>50</v>
      </c>
      <c r="B21" s="9">
        <v>4</v>
      </c>
      <c r="C21" s="9">
        <v>10</v>
      </c>
      <c r="D21" s="9">
        <v>1</v>
      </c>
      <c r="E21" s="9">
        <v>3</v>
      </c>
      <c r="F21" s="9">
        <v>4</v>
      </c>
      <c r="G21" s="9">
        <v>6</v>
      </c>
      <c r="H21" s="9">
        <v>9</v>
      </c>
      <c r="I21" s="9">
        <v>4</v>
      </c>
      <c r="J21" s="9">
        <v>8</v>
      </c>
      <c r="K21" s="9">
        <v>8</v>
      </c>
      <c r="L21" s="9">
        <v>10</v>
      </c>
      <c r="M21" s="9">
        <v>3</v>
      </c>
      <c r="N21" s="9">
        <v>5</v>
      </c>
      <c r="O21" s="9">
        <v>7</v>
      </c>
      <c r="P21" s="9">
        <v>12</v>
      </c>
    </row>
    <row r="22" spans="1:16" x14ac:dyDescent="0.2">
      <c r="A22" s="63" t="s">
        <v>46</v>
      </c>
      <c r="B22" s="9">
        <v>14</v>
      </c>
      <c r="C22" s="9">
        <v>21</v>
      </c>
      <c r="D22" s="9">
        <v>1</v>
      </c>
      <c r="E22" s="9">
        <v>8</v>
      </c>
      <c r="F22" s="9">
        <v>14</v>
      </c>
      <c r="G22" s="9">
        <v>14</v>
      </c>
      <c r="H22" s="9">
        <v>16</v>
      </c>
      <c r="I22" s="9">
        <v>0</v>
      </c>
      <c r="J22" s="9">
        <v>2</v>
      </c>
      <c r="K22" s="9">
        <v>3</v>
      </c>
      <c r="L22" s="9">
        <v>9</v>
      </c>
      <c r="M22" s="9">
        <v>0</v>
      </c>
      <c r="N22" s="9">
        <v>4</v>
      </c>
      <c r="O22" s="9">
        <v>8</v>
      </c>
      <c r="P22" s="9">
        <v>11</v>
      </c>
    </row>
    <row r="23" spans="1:16" x14ac:dyDescent="0.2">
      <c r="A23" s="63" t="s">
        <v>25</v>
      </c>
      <c r="B23" s="9">
        <v>10</v>
      </c>
      <c r="C23" s="9">
        <v>15</v>
      </c>
      <c r="D23" s="9">
        <v>4</v>
      </c>
      <c r="E23" s="9">
        <v>11</v>
      </c>
      <c r="F23" s="9">
        <v>20</v>
      </c>
      <c r="G23" s="9">
        <v>23</v>
      </c>
      <c r="H23" s="9">
        <v>32</v>
      </c>
      <c r="I23" s="9">
        <v>5</v>
      </c>
      <c r="J23" s="9">
        <v>9</v>
      </c>
      <c r="K23" s="9">
        <v>11</v>
      </c>
      <c r="L23" s="9">
        <v>11</v>
      </c>
      <c r="M23" s="9">
        <v>2</v>
      </c>
      <c r="N23" s="9">
        <v>4</v>
      </c>
      <c r="O23" s="9">
        <v>8</v>
      </c>
      <c r="P23" s="9">
        <v>11</v>
      </c>
    </row>
    <row r="24" spans="1:16" x14ac:dyDescent="0.2">
      <c r="A24" s="63" t="s">
        <v>24</v>
      </c>
      <c r="B24" s="9">
        <v>17</v>
      </c>
      <c r="C24" s="9">
        <v>32</v>
      </c>
      <c r="D24" s="9">
        <v>4</v>
      </c>
      <c r="E24" s="9">
        <v>13</v>
      </c>
      <c r="F24" s="9">
        <v>20</v>
      </c>
      <c r="G24" s="9">
        <v>26</v>
      </c>
      <c r="H24" s="9">
        <v>28</v>
      </c>
      <c r="I24" s="9">
        <v>1</v>
      </c>
      <c r="J24" s="9">
        <v>2</v>
      </c>
      <c r="K24" s="9">
        <v>3</v>
      </c>
      <c r="L24" s="9">
        <v>6</v>
      </c>
      <c r="M24" s="9">
        <v>2</v>
      </c>
      <c r="N24" s="9">
        <v>5</v>
      </c>
      <c r="O24" s="9">
        <v>9</v>
      </c>
      <c r="P24" s="9">
        <v>11</v>
      </c>
    </row>
    <row r="25" spans="1:16" x14ac:dyDescent="0.2">
      <c r="A25" s="63" t="s">
        <v>35</v>
      </c>
      <c r="B25" s="9">
        <v>7</v>
      </c>
      <c r="C25" s="9">
        <v>12</v>
      </c>
      <c r="D25" s="9">
        <v>2</v>
      </c>
      <c r="E25" s="9">
        <v>8</v>
      </c>
      <c r="F25" s="9">
        <v>11</v>
      </c>
      <c r="G25" s="9">
        <v>13</v>
      </c>
      <c r="H25" s="9">
        <v>16</v>
      </c>
      <c r="I25" s="9">
        <v>2</v>
      </c>
      <c r="J25" s="9">
        <v>3</v>
      </c>
      <c r="K25" s="9">
        <v>4</v>
      </c>
      <c r="L25" s="9">
        <v>5</v>
      </c>
      <c r="M25" s="9">
        <v>3</v>
      </c>
      <c r="N25" s="9">
        <v>5</v>
      </c>
      <c r="O25" s="9">
        <v>8</v>
      </c>
      <c r="P25" s="9">
        <v>10</v>
      </c>
    </row>
    <row r="26" spans="1:16" x14ac:dyDescent="0.2">
      <c r="A26" s="63" t="s">
        <v>48</v>
      </c>
      <c r="B26" s="9">
        <v>11</v>
      </c>
      <c r="C26" s="9">
        <v>14</v>
      </c>
      <c r="D26" s="9">
        <v>1</v>
      </c>
      <c r="E26" s="9">
        <v>7</v>
      </c>
      <c r="F26" s="9">
        <v>7</v>
      </c>
      <c r="G26" s="9">
        <v>9</v>
      </c>
      <c r="H26" s="9">
        <v>14</v>
      </c>
      <c r="I26" s="9">
        <v>0</v>
      </c>
      <c r="J26" s="9">
        <v>1</v>
      </c>
      <c r="K26" s="9">
        <v>4</v>
      </c>
      <c r="L26" s="9">
        <v>7</v>
      </c>
      <c r="M26" s="9">
        <v>3</v>
      </c>
      <c r="N26" s="9">
        <v>6</v>
      </c>
      <c r="O26" s="9">
        <v>10</v>
      </c>
      <c r="P26" s="9">
        <v>10</v>
      </c>
    </row>
    <row r="27" spans="1:16" x14ac:dyDescent="0.2">
      <c r="A27" s="63" t="s">
        <v>34</v>
      </c>
      <c r="B27" s="9">
        <v>10</v>
      </c>
      <c r="C27" s="9">
        <v>13</v>
      </c>
      <c r="D27" s="9">
        <v>2</v>
      </c>
      <c r="E27" s="9">
        <v>7</v>
      </c>
      <c r="F27" s="9">
        <v>16</v>
      </c>
      <c r="G27" s="9">
        <v>19</v>
      </c>
      <c r="H27" s="9">
        <v>22</v>
      </c>
      <c r="I27" s="9">
        <v>6</v>
      </c>
      <c r="J27" s="9">
        <v>7</v>
      </c>
      <c r="K27" s="9">
        <v>7</v>
      </c>
      <c r="L27" s="9">
        <v>10</v>
      </c>
      <c r="M27" s="9">
        <v>2</v>
      </c>
      <c r="N27" s="9">
        <v>5</v>
      </c>
      <c r="O27" s="9">
        <v>9</v>
      </c>
      <c r="P27" s="9">
        <v>10</v>
      </c>
    </row>
    <row r="28" spans="1:16" x14ac:dyDescent="0.2">
      <c r="A28" s="63" t="s">
        <v>51</v>
      </c>
      <c r="B28" s="9">
        <v>6</v>
      </c>
      <c r="C28" s="9">
        <v>8</v>
      </c>
      <c r="D28" s="9">
        <v>1</v>
      </c>
      <c r="E28" s="9">
        <v>1</v>
      </c>
      <c r="F28" s="9">
        <v>2</v>
      </c>
      <c r="G28" s="9">
        <v>5</v>
      </c>
      <c r="H28" s="9">
        <v>8</v>
      </c>
      <c r="I28" s="9">
        <v>1</v>
      </c>
      <c r="J28" s="9">
        <v>3</v>
      </c>
      <c r="K28" s="9">
        <v>5</v>
      </c>
      <c r="L28" s="9">
        <v>6</v>
      </c>
      <c r="M28" s="9">
        <v>2</v>
      </c>
      <c r="N28" s="9">
        <v>3</v>
      </c>
      <c r="O28" s="9">
        <v>7</v>
      </c>
      <c r="P28" s="9">
        <v>9</v>
      </c>
    </row>
    <row r="29" spans="1:16" x14ac:dyDescent="0.2">
      <c r="A29" s="63" t="s">
        <v>21</v>
      </c>
      <c r="B29" s="9">
        <v>10</v>
      </c>
      <c r="C29" s="9">
        <v>22</v>
      </c>
      <c r="D29" s="9">
        <v>5</v>
      </c>
      <c r="E29" s="9">
        <v>8</v>
      </c>
      <c r="F29" s="9">
        <v>10</v>
      </c>
      <c r="G29" s="9">
        <v>15</v>
      </c>
      <c r="H29" s="9">
        <v>22</v>
      </c>
      <c r="I29" s="9">
        <v>2</v>
      </c>
      <c r="J29" s="9">
        <v>4</v>
      </c>
      <c r="K29" s="9">
        <v>5</v>
      </c>
      <c r="L29" s="9">
        <v>9</v>
      </c>
      <c r="M29" s="9">
        <v>4</v>
      </c>
      <c r="N29" s="9">
        <v>4</v>
      </c>
      <c r="O29" s="9">
        <v>6</v>
      </c>
      <c r="P29" s="9">
        <v>8</v>
      </c>
    </row>
    <row r="30" spans="1:16" x14ac:dyDescent="0.2">
      <c r="A30" s="54" t="s">
        <v>87</v>
      </c>
      <c r="B30" s="9">
        <v>14</v>
      </c>
      <c r="C30" s="9">
        <v>15</v>
      </c>
      <c r="D30" s="9">
        <v>0</v>
      </c>
      <c r="E30" s="9">
        <v>2</v>
      </c>
      <c r="F30" s="9">
        <v>3</v>
      </c>
      <c r="G30" s="9">
        <v>4</v>
      </c>
      <c r="H30" s="9">
        <v>9</v>
      </c>
      <c r="I30" s="9">
        <v>4</v>
      </c>
      <c r="J30" s="9">
        <v>7</v>
      </c>
      <c r="K30" s="9">
        <v>9</v>
      </c>
      <c r="L30" s="9">
        <v>9</v>
      </c>
      <c r="M30" s="9">
        <v>0</v>
      </c>
      <c r="N30" s="9">
        <v>1</v>
      </c>
      <c r="O30" s="9">
        <v>3</v>
      </c>
      <c r="P30" s="9">
        <v>7</v>
      </c>
    </row>
    <row r="31" spans="1:16" x14ac:dyDescent="0.2">
      <c r="A31" s="63" t="s">
        <v>16</v>
      </c>
      <c r="B31" s="9">
        <v>20</v>
      </c>
      <c r="C31" s="9">
        <v>37</v>
      </c>
      <c r="D31" s="9">
        <v>5</v>
      </c>
      <c r="E31" s="9">
        <v>20</v>
      </c>
      <c r="F31" s="9">
        <v>23</v>
      </c>
      <c r="G31" s="9">
        <v>27</v>
      </c>
      <c r="H31" s="9">
        <v>35</v>
      </c>
      <c r="I31" s="9">
        <v>3</v>
      </c>
      <c r="J31" s="9">
        <v>5</v>
      </c>
      <c r="K31" s="9">
        <v>7</v>
      </c>
      <c r="L31" s="9">
        <v>9</v>
      </c>
      <c r="M31" s="9">
        <v>3</v>
      </c>
      <c r="N31" s="9">
        <v>4</v>
      </c>
      <c r="O31" s="9">
        <v>6</v>
      </c>
      <c r="P31" s="9">
        <v>7</v>
      </c>
    </row>
    <row r="32" spans="1:16" x14ac:dyDescent="0.2">
      <c r="A32" s="63" t="s">
        <v>53</v>
      </c>
      <c r="B32" s="9">
        <v>4</v>
      </c>
      <c r="C32" s="9">
        <v>7</v>
      </c>
      <c r="D32" s="9">
        <v>1</v>
      </c>
      <c r="E32" s="9">
        <v>3</v>
      </c>
      <c r="F32" s="9">
        <v>5</v>
      </c>
      <c r="G32" s="9">
        <v>7</v>
      </c>
      <c r="H32" s="9">
        <v>9</v>
      </c>
      <c r="I32" s="9">
        <v>4</v>
      </c>
      <c r="J32" s="9">
        <v>5</v>
      </c>
      <c r="K32" s="9">
        <v>8</v>
      </c>
      <c r="L32" s="9">
        <v>12</v>
      </c>
      <c r="M32" s="9">
        <v>2</v>
      </c>
      <c r="N32" s="9">
        <v>4</v>
      </c>
      <c r="O32" s="9">
        <v>6</v>
      </c>
      <c r="P32" s="9">
        <v>7</v>
      </c>
    </row>
    <row r="33" spans="1:16" x14ac:dyDescent="0.2">
      <c r="A33" s="63" t="s">
        <v>26</v>
      </c>
      <c r="B33" s="9">
        <v>8</v>
      </c>
      <c r="C33" s="9">
        <v>14</v>
      </c>
      <c r="D33" s="9">
        <v>4</v>
      </c>
      <c r="E33" s="9">
        <v>7</v>
      </c>
      <c r="F33" s="9">
        <v>11</v>
      </c>
      <c r="G33" s="9">
        <v>15</v>
      </c>
      <c r="H33" s="9">
        <v>21</v>
      </c>
      <c r="I33" s="9">
        <v>1</v>
      </c>
      <c r="J33" s="9">
        <v>2</v>
      </c>
      <c r="K33" s="9">
        <v>3</v>
      </c>
      <c r="L33" s="9">
        <v>4</v>
      </c>
      <c r="M33" s="9">
        <v>0</v>
      </c>
      <c r="N33" s="9">
        <v>2</v>
      </c>
      <c r="O33" s="9">
        <v>7</v>
      </c>
      <c r="P33" s="9">
        <v>7</v>
      </c>
    </row>
    <row r="34" spans="1:16" x14ac:dyDescent="0.2">
      <c r="A34" s="63" t="s">
        <v>124</v>
      </c>
      <c r="B34" s="9">
        <v>1</v>
      </c>
      <c r="C34" s="9">
        <v>2</v>
      </c>
      <c r="D34" s="9">
        <v>0</v>
      </c>
      <c r="E34" s="9">
        <v>0</v>
      </c>
      <c r="F34" s="9">
        <v>1</v>
      </c>
      <c r="G34" s="9">
        <v>4</v>
      </c>
      <c r="H34" s="9">
        <v>4</v>
      </c>
      <c r="I34" s="9">
        <v>3</v>
      </c>
      <c r="J34" s="9">
        <v>4</v>
      </c>
      <c r="K34" s="9">
        <v>4</v>
      </c>
      <c r="L34" s="9">
        <v>6</v>
      </c>
      <c r="M34" s="9">
        <v>1</v>
      </c>
      <c r="N34" s="9">
        <v>2</v>
      </c>
      <c r="O34" s="9">
        <v>4</v>
      </c>
      <c r="P34" s="9">
        <v>6</v>
      </c>
    </row>
    <row r="35" spans="1:16" x14ac:dyDescent="0.2">
      <c r="A35" s="63" t="s">
        <v>23</v>
      </c>
      <c r="B35" s="9">
        <v>9</v>
      </c>
      <c r="C35" s="9">
        <v>13</v>
      </c>
      <c r="D35" s="9">
        <v>6</v>
      </c>
      <c r="E35" s="9">
        <v>8</v>
      </c>
      <c r="F35" s="9">
        <v>14</v>
      </c>
      <c r="G35" s="9">
        <v>15</v>
      </c>
      <c r="H35" s="9">
        <v>22</v>
      </c>
      <c r="I35" s="9">
        <v>2</v>
      </c>
      <c r="J35" s="9">
        <v>2</v>
      </c>
      <c r="K35" s="9">
        <v>6</v>
      </c>
      <c r="L35" s="9">
        <v>8</v>
      </c>
      <c r="M35" s="9">
        <v>0</v>
      </c>
      <c r="N35" s="9">
        <v>1</v>
      </c>
      <c r="O35" s="9">
        <v>4</v>
      </c>
      <c r="P35" s="9">
        <v>6</v>
      </c>
    </row>
    <row r="36" spans="1:16" x14ac:dyDescent="0.2">
      <c r="A36" s="54" t="s">
        <v>137</v>
      </c>
      <c r="B36" s="9">
        <v>1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3</v>
      </c>
      <c r="K36" s="9">
        <v>4</v>
      </c>
      <c r="L36" s="9">
        <v>4</v>
      </c>
      <c r="M36" s="9">
        <v>0</v>
      </c>
      <c r="N36" s="9">
        <v>2</v>
      </c>
      <c r="O36" s="9">
        <v>3</v>
      </c>
      <c r="P36" s="9">
        <v>5</v>
      </c>
    </row>
    <row r="37" spans="1:16" x14ac:dyDescent="0.2">
      <c r="A37" s="63" t="s">
        <v>56</v>
      </c>
      <c r="B37" s="9">
        <v>3</v>
      </c>
      <c r="C37" s="9">
        <v>5</v>
      </c>
      <c r="D37" s="9">
        <v>1</v>
      </c>
      <c r="E37" s="9">
        <v>4</v>
      </c>
      <c r="F37" s="9">
        <v>4</v>
      </c>
      <c r="G37" s="9">
        <v>5</v>
      </c>
      <c r="H37" s="9">
        <v>6</v>
      </c>
      <c r="I37" s="9">
        <v>0</v>
      </c>
      <c r="J37" s="9">
        <v>0</v>
      </c>
      <c r="K37" s="9">
        <v>0</v>
      </c>
      <c r="L37" s="9">
        <v>1</v>
      </c>
      <c r="M37" s="9">
        <v>0</v>
      </c>
      <c r="N37" s="9">
        <v>1</v>
      </c>
      <c r="O37" s="9">
        <v>3</v>
      </c>
      <c r="P37" s="9">
        <v>5</v>
      </c>
    </row>
    <row r="38" spans="1:16" x14ac:dyDescent="0.2">
      <c r="A38" s="63" t="s">
        <v>52</v>
      </c>
      <c r="B38" s="9">
        <v>5</v>
      </c>
      <c r="C38" s="9">
        <v>7</v>
      </c>
      <c r="D38" s="9">
        <v>1</v>
      </c>
      <c r="E38" s="9">
        <v>2</v>
      </c>
      <c r="F38" s="9">
        <v>5</v>
      </c>
      <c r="G38" s="9">
        <v>6</v>
      </c>
      <c r="H38" s="9">
        <v>9</v>
      </c>
      <c r="I38" s="9">
        <v>1</v>
      </c>
      <c r="J38" s="9">
        <v>2</v>
      </c>
      <c r="K38" s="9">
        <v>4</v>
      </c>
      <c r="L38" s="9">
        <v>8</v>
      </c>
      <c r="M38" s="9">
        <v>3</v>
      </c>
      <c r="N38" s="9">
        <v>5</v>
      </c>
      <c r="O38" s="9">
        <v>5</v>
      </c>
      <c r="P38" s="9">
        <v>5</v>
      </c>
    </row>
    <row r="39" spans="1:16" x14ac:dyDescent="0.2">
      <c r="A39" s="63" t="s">
        <v>62</v>
      </c>
      <c r="B39" s="9">
        <v>2</v>
      </c>
      <c r="C39" s="9">
        <v>3</v>
      </c>
      <c r="D39" s="9">
        <v>1</v>
      </c>
      <c r="E39" s="9">
        <v>1</v>
      </c>
      <c r="F39" s="9">
        <v>1</v>
      </c>
      <c r="G39" s="9">
        <v>1</v>
      </c>
      <c r="H39" s="9">
        <v>2</v>
      </c>
      <c r="I39" s="9">
        <v>0</v>
      </c>
      <c r="J39" s="9">
        <v>0</v>
      </c>
      <c r="K39" s="9">
        <v>0</v>
      </c>
      <c r="L39" s="9">
        <v>0</v>
      </c>
      <c r="M39" s="9">
        <v>1</v>
      </c>
      <c r="N39" s="9">
        <v>3</v>
      </c>
      <c r="O39" s="9">
        <v>5</v>
      </c>
      <c r="P39" s="9">
        <v>5</v>
      </c>
    </row>
    <row r="40" spans="1:16" x14ac:dyDescent="0.2">
      <c r="A40" s="63" t="s">
        <v>127</v>
      </c>
      <c r="B40" s="9">
        <v>1</v>
      </c>
      <c r="C40" s="9">
        <v>2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0</v>
      </c>
      <c r="J40" s="9">
        <v>1</v>
      </c>
      <c r="K40" s="9">
        <v>1</v>
      </c>
      <c r="L40" s="9">
        <v>1</v>
      </c>
      <c r="M40" s="9">
        <v>2</v>
      </c>
      <c r="N40" s="9">
        <v>2</v>
      </c>
      <c r="O40" s="9">
        <v>4</v>
      </c>
      <c r="P40" s="9">
        <v>5</v>
      </c>
    </row>
    <row r="41" spans="1:16" x14ac:dyDescent="0.2">
      <c r="A41" s="63" t="s">
        <v>86</v>
      </c>
      <c r="B41" s="9">
        <v>12</v>
      </c>
      <c r="C41" s="9">
        <v>18</v>
      </c>
      <c r="D41" s="9">
        <v>0</v>
      </c>
      <c r="E41" s="9">
        <v>3</v>
      </c>
      <c r="F41" s="9">
        <v>7</v>
      </c>
      <c r="G41" s="9">
        <v>8</v>
      </c>
      <c r="H41" s="9">
        <v>15</v>
      </c>
      <c r="I41" s="9">
        <v>2</v>
      </c>
      <c r="J41" s="9">
        <v>2</v>
      </c>
      <c r="K41" s="9">
        <v>2</v>
      </c>
      <c r="L41" s="9">
        <v>3</v>
      </c>
      <c r="M41" s="9">
        <v>0</v>
      </c>
      <c r="N41" s="9">
        <v>2</v>
      </c>
      <c r="O41" s="9">
        <v>2</v>
      </c>
      <c r="P41" s="9">
        <v>5</v>
      </c>
    </row>
    <row r="42" spans="1:16" x14ac:dyDescent="0.2">
      <c r="A42" s="63" t="s">
        <v>103</v>
      </c>
      <c r="B42" s="9">
        <v>3</v>
      </c>
      <c r="C42" s="9">
        <v>4</v>
      </c>
      <c r="D42" s="9">
        <v>0</v>
      </c>
      <c r="E42" s="9">
        <v>0</v>
      </c>
      <c r="F42" s="9">
        <v>2</v>
      </c>
      <c r="G42" s="9">
        <v>3</v>
      </c>
      <c r="H42" s="9">
        <v>4</v>
      </c>
      <c r="I42" s="9">
        <v>3</v>
      </c>
      <c r="J42" s="9">
        <v>3</v>
      </c>
      <c r="K42" s="9">
        <v>3</v>
      </c>
      <c r="L42" s="9">
        <v>4</v>
      </c>
      <c r="M42" s="9">
        <v>0</v>
      </c>
      <c r="N42" s="9">
        <v>2</v>
      </c>
      <c r="O42" s="9">
        <v>3</v>
      </c>
      <c r="P42" s="9">
        <v>5</v>
      </c>
    </row>
    <row r="43" spans="1:16" x14ac:dyDescent="0.2">
      <c r="A43" s="63" t="s">
        <v>29</v>
      </c>
      <c r="B43" s="9">
        <v>8</v>
      </c>
      <c r="C43" s="9">
        <v>10</v>
      </c>
      <c r="D43" s="9">
        <v>3</v>
      </c>
      <c r="E43" s="9">
        <v>4</v>
      </c>
      <c r="F43" s="9">
        <v>8</v>
      </c>
      <c r="G43" s="9">
        <v>10</v>
      </c>
      <c r="H43" s="9">
        <v>14</v>
      </c>
      <c r="I43" s="9">
        <v>3</v>
      </c>
      <c r="J43" s="9">
        <v>5</v>
      </c>
      <c r="K43" s="9">
        <v>6</v>
      </c>
      <c r="L43" s="9">
        <v>8</v>
      </c>
      <c r="M43" s="9">
        <v>1</v>
      </c>
      <c r="N43" s="9">
        <v>2</v>
      </c>
      <c r="O43" s="9">
        <v>4</v>
      </c>
      <c r="P43" s="9">
        <v>5</v>
      </c>
    </row>
    <row r="44" spans="1:16" x14ac:dyDescent="0.2">
      <c r="A44" s="63" t="s">
        <v>55</v>
      </c>
      <c r="B44" s="9">
        <v>3</v>
      </c>
      <c r="C44" s="9">
        <v>6</v>
      </c>
      <c r="D44" s="9">
        <v>1</v>
      </c>
      <c r="E44" s="9">
        <v>5</v>
      </c>
      <c r="F44" s="9">
        <v>5</v>
      </c>
      <c r="G44" s="9">
        <v>8</v>
      </c>
      <c r="H44" s="9">
        <v>8</v>
      </c>
      <c r="I44" s="9">
        <v>0</v>
      </c>
      <c r="J44" s="9">
        <v>1</v>
      </c>
      <c r="K44" s="9">
        <v>1</v>
      </c>
      <c r="L44" s="9">
        <v>1</v>
      </c>
      <c r="M44" s="9">
        <v>1</v>
      </c>
      <c r="N44" s="9">
        <v>3</v>
      </c>
      <c r="O44" s="9">
        <v>4</v>
      </c>
      <c r="P44" s="9">
        <v>5</v>
      </c>
    </row>
    <row r="45" spans="1:16" x14ac:dyDescent="0.2">
      <c r="A45" s="63" t="s">
        <v>20</v>
      </c>
      <c r="B45" s="9">
        <v>13</v>
      </c>
      <c r="C45" s="9">
        <v>24</v>
      </c>
      <c r="D45" s="9">
        <v>5</v>
      </c>
      <c r="E45" s="9">
        <v>8</v>
      </c>
      <c r="F45" s="9">
        <v>12</v>
      </c>
      <c r="G45" s="9">
        <v>13</v>
      </c>
      <c r="H45" s="9">
        <v>21</v>
      </c>
      <c r="I45" s="9">
        <v>2</v>
      </c>
      <c r="J45" s="9">
        <v>5</v>
      </c>
      <c r="K45" s="9">
        <v>7</v>
      </c>
      <c r="L45" s="9">
        <v>7</v>
      </c>
      <c r="M45" s="9">
        <v>0</v>
      </c>
      <c r="N45" s="9">
        <v>3</v>
      </c>
      <c r="O45" s="9">
        <v>4</v>
      </c>
      <c r="P45" s="9">
        <v>5</v>
      </c>
    </row>
    <row r="46" spans="1:16" x14ac:dyDescent="0.2">
      <c r="A46" s="63" t="s">
        <v>30</v>
      </c>
      <c r="B46" s="9">
        <v>4</v>
      </c>
      <c r="C46" s="9">
        <v>9</v>
      </c>
      <c r="D46" s="9">
        <v>3</v>
      </c>
      <c r="E46" s="9">
        <v>5</v>
      </c>
      <c r="F46" s="9">
        <v>9</v>
      </c>
      <c r="G46" s="9">
        <v>12</v>
      </c>
      <c r="H46" s="9">
        <v>13</v>
      </c>
      <c r="I46" s="9">
        <v>3</v>
      </c>
      <c r="J46" s="9">
        <v>3</v>
      </c>
      <c r="K46" s="9">
        <v>4</v>
      </c>
      <c r="L46" s="9">
        <v>4</v>
      </c>
      <c r="M46" s="9">
        <v>2</v>
      </c>
      <c r="N46" s="9">
        <v>2</v>
      </c>
      <c r="O46" s="9">
        <v>3</v>
      </c>
      <c r="P46" s="9">
        <v>5</v>
      </c>
    </row>
    <row r="47" spans="1:16" x14ac:dyDescent="0.2">
      <c r="A47" s="73" t="s">
        <v>22</v>
      </c>
      <c r="B47" s="9">
        <v>5</v>
      </c>
      <c r="C47" s="9">
        <v>18</v>
      </c>
      <c r="D47" s="9">
        <v>5</v>
      </c>
      <c r="E47" s="9">
        <v>12</v>
      </c>
      <c r="F47" s="9">
        <v>14</v>
      </c>
      <c r="G47" s="9">
        <v>17</v>
      </c>
      <c r="H47" s="9">
        <v>20</v>
      </c>
      <c r="I47" s="9">
        <v>1</v>
      </c>
      <c r="J47" s="9">
        <v>6</v>
      </c>
      <c r="K47" s="9">
        <v>6</v>
      </c>
      <c r="L47" s="9">
        <v>8</v>
      </c>
      <c r="M47" s="9">
        <v>1</v>
      </c>
      <c r="N47" s="9">
        <v>1</v>
      </c>
      <c r="O47" s="9">
        <v>3</v>
      </c>
      <c r="P47" s="9">
        <v>5</v>
      </c>
    </row>
    <row r="48" spans="1:16" x14ac:dyDescent="0.2">
      <c r="A48" s="63" t="s">
        <v>54</v>
      </c>
      <c r="B48" s="9">
        <v>6</v>
      </c>
      <c r="C48" s="9">
        <v>6</v>
      </c>
      <c r="D48" s="9">
        <v>1</v>
      </c>
      <c r="E48" s="9">
        <v>3</v>
      </c>
      <c r="F48" s="9">
        <v>6</v>
      </c>
      <c r="G48" s="9">
        <v>9</v>
      </c>
      <c r="H48" s="9">
        <v>10</v>
      </c>
      <c r="I48" s="9">
        <v>3</v>
      </c>
      <c r="J48" s="9">
        <v>5</v>
      </c>
      <c r="K48" s="9">
        <v>9</v>
      </c>
      <c r="L48" s="9">
        <v>12</v>
      </c>
      <c r="M48" s="9">
        <v>1</v>
      </c>
      <c r="N48" s="9">
        <v>1</v>
      </c>
      <c r="O48" s="9">
        <v>4</v>
      </c>
      <c r="P48" s="9">
        <v>4</v>
      </c>
    </row>
    <row r="49" spans="1:16" x14ac:dyDescent="0.2">
      <c r="A49" s="63" t="s">
        <v>106</v>
      </c>
      <c r="B49" s="9">
        <v>3</v>
      </c>
      <c r="C49" s="9">
        <v>4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1</v>
      </c>
      <c r="J49" s="9">
        <v>2</v>
      </c>
      <c r="K49" s="9">
        <v>4</v>
      </c>
      <c r="L49" s="9">
        <v>6</v>
      </c>
      <c r="M49" s="9">
        <v>0</v>
      </c>
      <c r="N49" s="9">
        <v>1</v>
      </c>
      <c r="O49" s="9">
        <v>3</v>
      </c>
      <c r="P49" s="9">
        <v>4</v>
      </c>
    </row>
    <row r="50" spans="1:16" x14ac:dyDescent="0.2">
      <c r="A50" s="63" t="s">
        <v>263</v>
      </c>
      <c r="B50" s="9">
        <v>1</v>
      </c>
      <c r="C50" s="9">
        <v>1</v>
      </c>
      <c r="D50" s="9">
        <v>0</v>
      </c>
      <c r="E50" s="9">
        <v>0</v>
      </c>
      <c r="F50" s="9">
        <v>0</v>
      </c>
      <c r="G50" s="9">
        <v>0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2</v>
      </c>
      <c r="N50" s="9">
        <v>2</v>
      </c>
      <c r="O50" s="9">
        <v>3</v>
      </c>
      <c r="P50" s="9">
        <v>4</v>
      </c>
    </row>
    <row r="51" spans="1:16" x14ac:dyDescent="0.2">
      <c r="A51" s="63" t="s">
        <v>37</v>
      </c>
      <c r="B51" s="9">
        <v>5</v>
      </c>
      <c r="C51" s="9">
        <v>10</v>
      </c>
      <c r="D51" s="9">
        <v>2</v>
      </c>
      <c r="E51" s="9">
        <v>5</v>
      </c>
      <c r="F51" s="9">
        <v>7</v>
      </c>
      <c r="G51" s="9">
        <v>7</v>
      </c>
      <c r="H51" s="9">
        <v>12</v>
      </c>
      <c r="I51" s="9">
        <v>1</v>
      </c>
      <c r="J51" s="9">
        <v>2</v>
      </c>
      <c r="K51" s="9">
        <v>7</v>
      </c>
      <c r="L51" s="9">
        <v>8</v>
      </c>
      <c r="M51" s="9">
        <v>2</v>
      </c>
      <c r="N51" s="9">
        <v>3</v>
      </c>
      <c r="O51" s="9">
        <v>3</v>
      </c>
      <c r="P51" s="9">
        <v>4</v>
      </c>
    </row>
    <row r="52" spans="1:16" x14ac:dyDescent="0.2">
      <c r="A52" s="63" t="s">
        <v>101</v>
      </c>
      <c r="B52" s="9">
        <v>4</v>
      </c>
      <c r="C52" s="9">
        <v>4</v>
      </c>
      <c r="D52" s="9">
        <v>0</v>
      </c>
      <c r="E52" s="9">
        <v>0</v>
      </c>
      <c r="F52" s="9">
        <v>0</v>
      </c>
      <c r="G52" s="9">
        <v>1</v>
      </c>
      <c r="H52" s="9">
        <v>3</v>
      </c>
      <c r="I52" s="9">
        <v>1</v>
      </c>
      <c r="J52" s="9">
        <v>1</v>
      </c>
      <c r="K52" s="9">
        <v>2</v>
      </c>
      <c r="L52" s="9">
        <v>2</v>
      </c>
      <c r="M52" s="9">
        <v>0</v>
      </c>
      <c r="N52" s="9">
        <v>3</v>
      </c>
      <c r="O52" s="9">
        <v>3</v>
      </c>
      <c r="P52" s="9">
        <v>4</v>
      </c>
    </row>
    <row r="53" spans="1:16" x14ac:dyDescent="0.2">
      <c r="A53" s="63" t="s">
        <v>109</v>
      </c>
      <c r="B53" s="9">
        <v>2</v>
      </c>
      <c r="C53" s="9">
        <v>3</v>
      </c>
      <c r="D53" s="9">
        <v>0</v>
      </c>
      <c r="E53" s="9">
        <v>1</v>
      </c>
      <c r="F53" s="9">
        <v>1</v>
      </c>
      <c r="G53" s="9">
        <v>2</v>
      </c>
      <c r="H53" s="9">
        <v>3</v>
      </c>
      <c r="I53" s="9">
        <v>3</v>
      </c>
      <c r="J53" s="9">
        <v>4</v>
      </c>
      <c r="K53" s="9">
        <v>5</v>
      </c>
      <c r="L53" s="9">
        <v>5</v>
      </c>
      <c r="M53" s="9">
        <v>1</v>
      </c>
      <c r="N53" s="9">
        <v>2</v>
      </c>
      <c r="O53" s="9">
        <v>3</v>
      </c>
      <c r="P53" s="9">
        <v>4</v>
      </c>
    </row>
    <row r="54" spans="1:16" x14ac:dyDescent="0.2">
      <c r="A54" s="63" t="s">
        <v>88</v>
      </c>
      <c r="B54" s="9">
        <v>6</v>
      </c>
      <c r="C54" s="9">
        <v>9</v>
      </c>
      <c r="D54" s="9">
        <v>0</v>
      </c>
      <c r="E54" s="9">
        <v>0</v>
      </c>
      <c r="F54" s="9">
        <v>1</v>
      </c>
      <c r="G54" s="9">
        <v>5</v>
      </c>
      <c r="H54" s="9">
        <v>6</v>
      </c>
      <c r="I54" s="9">
        <v>1</v>
      </c>
      <c r="J54" s="9">
        <v>2</v>
      </c>
      <c r="K54" s="9">
        <v>2</v>
      </c>
      <c r="L54" s="9">
        <v>2</v>
      </c>
      <c r="M54" s="9">
        <v>0</v>
      </c>
      <c r="N54" s="9">
        <v>1</v>
      </c>
      <c r="O54" s="9">
        <v>3</v>
      </c>
      <c r="P54" s="9">
        <v>4</v>
      </c>
    </row>
    <row r="55" spans="1:16" x14ac:dyDescent="0.2">
      <c r="A55" s="63" t="s">
        <v>15</v>
      </c>
      <c r="B55" s="9">
        <v>8</v>
      </c>
      <c r="C55" s="9">
        <v>17</v>
      </c>
      <c r="D55" s="9">
        <v>6</v>
      </c>
      <c r="E55" s="9">
        <v>15</v>
      </c>
      <c r="F55" s="9">
        <v>19</v>
      </c>
      <c r="G55" s="9">
        <v>25</v>
      </c>
      <c r="H55" s="9">
        <v>31</v>
      </c>
      <c r="I55" s="9">
        <v>2</v>
      </c>
      <c r="J55" s="9">
        <v>3</v>
      </c>
      <c r="K55" s="9">
        <v>4</v>
      </c>
      <c r="L55" s="9">
        <v>4</v>
      </c>
      <c r="M55" s="9">
        <v>0</v>
      </c>
      <c r="N55" s="9">
        <v>1</v>
      </c>
      <c r="O55" s="9">
        <v>3</v>
      </c>
      <c r="P55" s="9">
        <v>4</v>
      </c>
    </row>
    <row r="56" spans="1:16" x14ac:dyDescent="0.2">
      <c r="A56" s="63" t="s">
        <v>74</v>
      </c>
      <c r="B56" s="9">
        <v>1</v>
      </c>
      <c r="C56" s="9">
        <v>2</v>
      </c>
      <c r="D56" s="9">
        <v>1</v>
      </c>
      <c r="E56" s="9">
        <v>3</v>
      </c>
      <c r="F56" s="9">
        <v>3</v>
      </c>
      <c r="G56" s="9">
        <v>4</v>
      </c>
      <c r="H56" s="9">
        <v>6</v>
      </c>
      <c r="I56" s="9">
        <v>1</v>
      </c>
      <c r="J56" s="9">
        <v>2</v>
      </c>
      <c r="K56" s="9">
        <v>2</v>
      </c>
      <c r="L56" s="9">
        <v>2</v>
      </c>
      <c r="M56" s="9">
        <v>1</v>
      </c>
      <c r="N56" s="9">
        <v>3</v>
      </c>
      <c r="O56" s="9">
        <v>3</v>
      </c>
      <c r="P56" s="9">
        <v>4</v>
      </c>
    </row>
    <row r="57" spans="1:16" x14ac:dyDescent="0.2">
      <c r="A57" s="63" t="s">
        <v>130</v>
      </c>
      <c r="B57" s="9">
        <v>1</v>
      </c>
      <c r="C57" s="9">
        <v>2</v>
      </c>
      <c r="D57" s="9">
        <v>0</v>
      </c>
      <c r="E57" s="9">
        <v>2</v>
      </c>
      <c r="F57" s="9">
        <v>2</v>
      </c>
      <c r="G57" s="9">
        <v>2</v>
      </c>
      <c r="H57" s="9">
        <v>3</v>
      </c>
      <c r="I57" s="9">
        <v>0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4</v>
      </c>
      <c r="P57" s="9">
        <v>4</v>
      </c>
    </row>
    <row r="58" spans="1:16" x14ac:dyDescent="0.2">
      <c r="A58" s="63" t="s">
        <v>97</v>
      </c>
      <c r="B58" s="9">
        <v>4</v>
      </c>
      <c r="C58" s="9">
        <v>5</v>
      </c>
      <c r="D58" s="9">
        <v>0</v>
      </c>
      <c r="E58" s="9">
        <v>0</v>
      </c>
      <c r="F58" s="9">
        <v>2</v>
      </c>
      <c r="G58" s="9">
        <v>4</v>
      </c>
      <c r="H58" s="9">
        <v>6</v>
      </c>
      <c r="I58" s="9">
        <v>1</v>
      </c>
      <c r="J58" s="9">
        <v>2</v>
      </c>
      <c r="K58" s="9">
        <v>2</v>
      </c>
      <c r="L58" s="9">
        <v>2</v>
      </c>
      <c r="M58" s="9">
        <v>1</v>
      </c>
      <c r="N58" s="9">
        <v>2</v>
      </c>
      <c r="O58" s="9">
        <v>3</v>
      </c>
      <c r="P58" s="9">
        <v>4</v>
      </c>
    </row>
    <row r="59" spans="1:16" x14ac:dyDescent="0.2">
      <c r="A59" s="63" t="s">
        <v>38</v>
      </c>
      <c r="B59" s="9">
        <v>7</v>
      </c>
      <c r="C59" s="9">
        <v>8</v>
      </c>
      <c r="D59" s="9">
        <v>2</v>
      </c>
      <c r="E59" s="9">
        <v>4</v>
      </c>
      <c r="F59" s="9">
        <v>9</v>
      </c>
      <c r="G59" s="9">
        <v>11</v>
      </c>
      <c r="H59" s="9">
        <v>18</v>
      </c>
      <c r="I59" s="9">
        <v>3</v>
      </c>
      <c r="J59" s="9">
        <v>3</v>
      </c>
      <c r="K59" s="9">
        <v>6</v>
      </c>
      <c r="L59" s="9">
        <v>6</v>
      </c>
      <c r="M59" s="9">
        <v>0</v>
      </c>
      <c r="N59" s="9">
        <v>2</v>
      </c>
      <c r="O59" s="9">
        <v>3</v>
      </c>
      <c r="P59" s="9">
        <v>4</v>
      </c>
    </row>
    <row r="60" spans="1:16" x14ac:dyDescent="0.2">
      <c r="A60" s="54" t="s">
        <v>114</v>
      </c>
      <c r="B60" s="9">
        <v>1</v>
      </c>
      <c r="C60" s="9">
        <v>2</v>
      </c>
      <c r="D60" s="9">
        <v>0</v>
      </c>
      <c r="E60" s="9">
        <v>1</v>
      </c>
      <c r="F60" s="9">
        <v>1</v>
      </c>
      <c r="G60" s="9">
        <v>2</v>
      </c>
      <c r="H60" s="9">
        <v>2</v>
      </c>
      <c r="I60" s="9">
        <v>0</v>
      </c>
      <c r="J60" s="9">
        <v>1</v>
      </c>
      <c r="K60" s="9">
        <v>1</v>
      </c>
      <c r="L60" s="9">
        <v>2</v>
      </c>
      <c r="M60" s="9">
        <v>1</v>
      </c>
      <c r="N60" s="9">
        <v>2</v>
      </c>
      <c r="O60" s="9">
        <v>3</v>
      </c>
      <c r="P60" s="9">
        <v>3</v>
      </c>
    </row>
    <row r="61" spans="1:16" x14ac:dyDescent="0.2">
      <c r="A61" s="63" t="s">
        <v>237</v>
      </c>
      <c r="B61" s="9">
        <v>1</v>
      </c>
      <c r="C61" s="9">
        <v>1</v>
      </c>
      <c r="D61" s="9">
        <v>0</v>
      </c>
      <c r="E61" s="9">
        <v>2</v>
      </c>
      <c r="F61" s="9">
        <v>2</v>
      </c>
      <c r="G61" s="9">
        <v>2</v>
      </c>
      <c r="H61" s="9">
        <v>4</v>
      </c>
      <c r="I61" s="9">
        <v>0</v>
      </c>
      <c r="J61" s="9">
        <v>1</v>
      </c>
      <c r="K61" s="9">
        <v>1</v>
      </c>
      <c r="L61" s="9">
        <v>1</v>
      </c>
      <c r="M61" s="9">
        <v>0</v>
      </c>
      <c r="N61" s="9">
        <v>1</v>
      </c>
      <c r="O61" s="9">
        <v>3</v>
      </c>
      <c r="P61" s="9">
        <v>3</v>
      </c>
    </row>
    <row r="62" spans="1:16" x14ac:dyDescent="0.2">
      <c r="A62" s="63" t="s">
        <v>277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2</v>
      </c>
      <c r="O62" s="9">
        <v>2</v>
      </c>
      <c r="P62" s="9">
        <v>3</v>
      </c>
    </row>
    <row r="63" spans="1:16" x14ac:dyDescent="0.2">
      <c r="A63" s="63" t="s">
        <v>105</v>
      </c>
      <c r="B63" s="9">
        <v>3</v>
      </c>
      <c r="C63" s="9">
        <v>3</v>
      </c>
      <c r="D63" s="9">
        <v>0</v>
      </c>
      <c r="E63" s="9">
        <v>1</v>
      </c>
      <c r="F63" s="9">
        <v>1</v>
      </c>
      <c r="G63" s="9">
        <v>2</v>
      </c>
      <c r="H63" s="9">
        <v>6</v>
      </c>
      <c r="I63" s="9">
        <v>0</v>
      </c>
      <c r="J63" s="9">
        <v>0</v>
      </c>
      <c r="K63" s="9">
        <v>0</v>
      </c>
      <c r="L63" s="9">
        <v>2</v>
      </c>
      <c r="M63" s="9">
        <v>1</v>
      </c>
      <c r="N63" s="9">
        <v>2</v>
      </c>
      <c r="O63" s="9">
        <v>3</v>
      </c>
      <c r="P63" s="9">
        <v>3</v>
      </c>
    </row>
    <row r="64" spans="1:16" x14ac:dyDescent="0.2">
      <c r="A64" s="63" t="s">
        <v>64</v>
      </c>
      <c r="B64" s="9">
        <v>1</v>
      </c>
      <c r="C64" s="9">
        <v>2</v>
      </c>
      <c r="D64" s="9">
        <v>1</v>
      </c>
      <c r="E64" s="9">
        <v>1</v>
      </c>
      <c r="F64" s="9">
        <v>1</v>
      </c>
      <c r="G64" s="9">
        <v>2</v>
      </c>
      <c r="H64" s="9">
        <v>2</v>
      </c>
      <c r="I64" s="9">
        <v>0</v>
      </c>
      <c r="J64" s="9">
        <v>1</v>
      </c>
      <c r="K64" s="9">
        <v>3</v>
      </c>
      <c r="L64" s="9">
        <v>3</v>
      </c>
      <c r="M64" s="9">
        <v>0</v>
      </c>
      <c r="N64" s="9">
        <v>2</v>
      </c>
      <c r="O64" s="9">
        <v>3</v>
      </c>
      <c r="P64" s="9">
        <v>3</v>
      </c>
    </row>
    <row r="65" spans="1:16" x14ac:dyDescent="0.2">
      <c r="A65" s="63" t="s">
        <v>65</v>
      </c>
      <c r="B65" s="9">
        <v>3</v>
      </c>
      <c r="C65" s="9">
        <v>3</v>
      </c>
      <c r="D65" s="9">
        <v>1</v>
      </c>
      <c r="E65" s="9">
        <v>3</v>
      </c>
      <c r="F65" s="9">
        <v>3</v>
      </c>
      <c r="G65" s="9">
        <v>3</v>
      </c>
      <c r="H65" s="9">
        <v>3</v>
      </c>
      <c r="I65" s="9">
        <v>0</v>
      </c>
      <c r="J65" s="9">
        <v>0</v>
      </c>
      <c r="K65" s="9">
        <v>0</v>
      </c>
      <c r="L65" s="9">
        <v>1</v>
      </c>
      <c r="M65" s="9">
        <v>1</v>
      </c>
      <c r="N65" s="9">
        <v>1</v>
      </c>
      <c r="O65" s="9">
        <v>2</v>
      </c>
      <c r="P65" s="9">
        <v>3</v>
      </c>
    </row>
    <row r="66" spans="1:16" x14ac:dyDescent="0.2">
      <c r="A66" s="63" t="s">
        <v>40</v>
      </c>
      <c r="B66" s="9">
        <v>4</v>
      </c>
      <c r="C66" s="9">
        <v>5</v>
      </c>
      <c r="D66" s="9">
        <v>2</v>
      </c>
      <c r="E66" s="9">
        <v>4</v>
      </c>
      <c r="F66" s="9">
        <v>5</v>
      </c>
      <c r="G66" s="9">
        <v>6</v>
      </c>
      <c r="H66" s="9">
        <v>6</v>
      </c>
      <c r="I66" s="9">
        <v>0</v>
      </c>
      <c r="J66" s="9">
        <v>1</v>
      </c>
      <c r="K66" s="9">
        <v>2</v>
      </c>
      <c r="L66" s="9">
        <v>3</v>
      </c>
      <c r="M66" s="9">
        <v>0</v>
      </c>
      <c r="N66" s="9">
        <v>0</v>
      </c>
      <c r="O66" s="9">
        <v>3</v>
      </c>
      <c r="P66" s="9">
        <v>3</v>
      </c>
    </row>
    <row r="67" spans="1:16" x14ac:dyDescent="0.2">
      <c r="A67" s="63" t="s">
        <v>89</v>
      </c>
      <c r="B67" s="9">
        <v>6</v>
      </c>
      <c r="C67" s="9">
        <v>8</v>
      </c>
      <c r="D67" s="9">
        <v>0</v>
      </c>
      <c r="E67" s="9">
        <v>1</v>
      </c>
      <c r="F67" s="9">
        <v>1</v>
      </c>
      <c r="G67" s="9">
        <v>3</v>
      </c>
      <c r="H67" s="9">
        <v>3</v>
      </c>
      <c r="I67" s="9">
        <v>2</v>
      </c>
      <c r="J67" s="9">
        <v>3</v>
      </c>
      <c r="K67" s="9">
        <v>3</v>
      </c>
      <c r="L67" s="9">
        <v>3</v>
      </c>
      <c r="M67" s="9">
        <v>0</v>
      </c>
      <c r="N67" s="9">
        <v>1</v>
      </c>
      <c r="O67" s="9">
        <v>2</v>
      </c>
      <c r="P67" s="9">
        <v>3</v>
      </c>
    </row>
    <row r="68" spans="1:16" x14ac:dyDescent="0.2">
      <c r="A68" s="63" t="s">
        <v>78</v>
      </c>
      <c r="B68" s="9">
        <v>0</v>
      </c>
      <c r="C68" s="9">
        <v>0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>
        <v>2</v>
      </c>
      <c r="N68" s="9">
        <v>2</v>
      </c>
      <c r="O68" s="9">
        <v>3</v>
      </c>
      <c r="P68" s="9">
        <v>3</v>
      </c>
    </row>
    <row r="69" spans="1:16" x14ac:dyDescent="0.2">
      <c r="A69" s="63" t="s">
        <v>94</v>
      </c>
      <c r="B69" s="9">
        <v>2</v>
      </c>
      <c r="C69" s="9">
        <v>6</v>
      </c>
      <c r="D69" s="9">
        <v>0</v>
      </c>
      <c r="E69" s="9">
        <v>1</v>
      </c>
      <c r="F69" s="9">
        <v>2</v>
      </c>
      <c r="G69" s="9">
        <v>2</v>
      </c>
      <c r="H69" s="9">
        <v>4</v>
      </c>
      <c r="I69" s="9">
        <v>0</v>
      </c>
      <c r="J69" s="9">
        <v>2</v>
      </c>
      <c r="K69" s="9">
        <v>2</v>
      </c>
      <c r="L69" s="9">
        <v>2</v>
      </c>
      <c r="M69" s="9">
        <v>0</v>
      </c>
      <c r="N69" s="9">
        <v>0</v>
      </c>
      <c r="O69" s="9">
        <v>3</v>
      </c>
      <c r="P69" s="9">
        <v>3</v>
      </c>
    </row>
    <row r="70" spans="1:16" x14ac:dyDescent="0.2">
      <c r="A70" s="63" t="s">
        <v>309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1</v>
      </c>
      <c r="O70" s="9">
        <v>2</v>
      </c>
      <c r="P70" s="9">
        <v>3</v>
      </c>
    </row>
    <row r="71" spans="1:16" x14ac:dyDescent="0.2">
      <c r="A71" s="63" t="s">
        <v>59</v>
      </c>
      <c r="B71" s="9">
        <v>4</v>
      </c>
      <c r="C71" s="9">
        <v>4</v>
      </c>
      <c r="D71" s="9">
        <v>1</v>
      </c>
      <c r="E71" s="9">
        <v>2</v>
      </c>
      <c r="F71" s="9">
        <v>3</v>
      </c>
      <c r="G71" s="9">
        <v>3</v>
      </c>
      <c r="H71" s="9">
        <v>3</v>
      </c>
      <c r="I71" s="9">
        <v>1</v>
      </c>
      <c r="J71" s="9">
        <v>1</v>
      </c>
      <c r="K71" s="9">
        <v>1</v>
      </c>
      <c r="L71" s="9">
        <v>2</v>
      </c>
      <c r="M71" s="9">
        <v>0</v>
      </c>
      <c r="N71" s="9">
        <v>2</v>
      </c>
      <c r="O71" s="9">
        <v>3</v>
      </c>
      <c r="P71" s="9">
        <v>3</v>
      </c>
    </row>
    <row r="72" spans="1:16" x14ac:dyDescent="0.2">
      <c r="A72" s="63" t="s">
        <v>102</v>
      </c>
      <c r="B72" s="9">
        <v>3</v>
      </c>
      <c r="C72" s="9">
        <v>4</v>
      </c>
      <c r="D72" s="9">
        <v>0</v>
      </c>
      <c r="E72" s="9">
        <v>1</v>
      </c>
      <c r="F72" s="9">
        <v>1</v>
      </c>
      <c r="G72" s="9">
        <v>1</v>
      </c>
      <c r="H72" s="9">
        <v>1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2</v>
      </c>
      <c r="O72" s="9">
        <v>3</v>
      </c>
      <c r="P72" s="9">
        <v>3</v>
      </c>
    </row>
    <row r="73" spans="1:16" x14ac:dyDescent="0.2">
      <c r="A73" s="63" t="s">
        <v>57</v>
      </c>
      <c r="B73" s="9">
        <v>5</v>
      </c>
      <c r="C73" s="9">
        <v>5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0</v>
      </c>
      <c r="J73" s="9">
        <v>1</v>
      </c>
      <c r="K73" s="9">
        <v>1</v>
      </c>
      <c r="L73" s="9">
        <v>1</v>
      </c>
      <c r="M73" s="9">
        <v>0</v>
      </c>
      <c r="N73" s="9">
        <v>1</v>
      </c>
      <c r="O73" s="9">
        <v>1</v>
      </c>
      <c r="P73" s="9">
        <v>3</v>
      </c>
    </row>
    <row r="74" spans="1:16" x14ac:dyDescent="0.2">
      <c r="A74" s="63" t="s">
        <v>92</v>
      </c>
      <c r="B74" s="9">
        <v>7</v>
      </c>
      <c r="C74" s="9">
        <v>7</v>
      </c>
      <c r="D74" s="9">
        <v>0</v>
      </c>
      <c r="E74" s="9">
        <v>1</v>
      </c>
      <c r="F74" s="9">
        <v>2</v>
      </c>
      <c r="G74" s="9">
        <v>3</v>
      </c>
      <c r="H74" s="9">
        <v>6</v>
      </c>
      <c r="I74" s="9">
        <v>0</v>
      </c>
      <c r="J74" s="9">
        <v>0</v>
      </c>
      <c r="K74" s="9">
        <v>1</v>
      </c>
      <c r="L74" s="9">
        <v>4</v>
      </c>
      <c r="M74" s="9">
        <v>1</v>
      </c>
      <c r="N74" s="9">
        <v>1</v>
      </c>
      <c r="O74" s="9">
        <v>2</v>
      </c>
      <c r="P74" s="9">
        <v>3</v>
      </c>
    </row>
    <row r="75" spans="1:16" x14ac:dyDescent="0.2">
      <c r="A75" s="63" t="s">
        <v>131</v>
      </c>
      <c r="B75" s="9">
        <v>2</v>
      </c>
      <c r="C75" s="9">
        <v>2</v>
      </c>
      <c r="D75" s="9">
        <v>0</v>
      </c>
      <c r="E75" s="9">
        <v>1</v>
      </c>
      <c r="F75" s="9">
        <v>1</v>
      </c>
      <c r="G75" s="9">
        <v>1</v>
      </c>
      <c r="H75" s="9">
        <v>1</v>
      </c>
      <c r="I75" s="9">
        <v>0</v>
      </c>
      <c r="J75" s="9">
        <v>0</v>
      </c>
      <c r="K75" s="9">
        <v>1</v>
      </c>
      <c r="L75" s="9">
        <v>1</v>
      </c>
      <c r="M75" s="9">
        <v>0</v>
      </c>
      <c r="N75" s="9">
        <v>0</v>
      </c>
      <c r="O75" s="9">
        <v>1</v>
      </c>
      <c r="P75" s="9">
        <v>3</v>
      </c>
    </row>
    <row r="76" spans="1:16" x14ac:dyDescent="0.2">
      <c r="A76" s="63" t="s">
        <v>49</v>
      </c>
      <c r="B76" s="9">
        <v>7</v>
      </c>
      <c r="C76" s="9">
        <v>11</v>
      </c>
      <c r="D76" s="9">
        <v>1</v>
      </c>
      <c r="E76" s="9">
        <v>5</v>
      </c>
      <c r="F76" s="9">
        <v>8</v>
      </c>
      <c r="G76" s="9">
        <v>8</v>
      </c>
      <c r="H76" s="9">
        <v>10</v>
      </c>
      <c r="I76" s="9">
        <v>1</v>
      </c>
      <c r="J76" s="9">
        <v>2</v>
      </c>
      <c r="K76" s="9">
        <v>2</v>
      </c>
      <c r="L76" s="9">
        <v>2</v>
      </c>
      <c r="M76" s="9">
        <v>0</v>
      </c>
      <c r="N76" s="9">
        <v>0</v>
      </c>
      <c r="O76" s="9">
        <v>2</v>
      </c>
      <c r="P76" s="9">
        <v>3</v>
      </c>
    </row>
    <row r="77" spans="1:16" x14ac:dyDescent="0.2">
      <c r="A77" s="54" t="s">
        <v>93</v>
      </c>
      <c r="B77" s="9">
        <v>1</v>
      </c>
      <c r="C77" s="9">
        <v>6</v>
      </c>
      <c r="D77" s="9">
        <v>0</v>
      </c>
      <c r="E77" s="9">
        <v>0</v>
      </c>
      <c r="F77" s="9">
        <v>0</v>
      </c>
      <c r="G77" s="9">
        <v>1</v>
      </c>
      <c r="H77" s="9">
        <v>3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2</v>
      </c>
      <c r="P77" s="9">
        <v>2</v>
      </c>
    </row>
    <row r="78" spans="1:16" x14ac:dyDescent="0.2">
      <c r="A78" s="54" t="s">
        <v>116</v>
      </c>
      <c r="B78" s="9">
        <v>2</v>
      </c>
      <c r="C78" s="9">
        <v>2</v>
      </c>
      <c r="D78" s="9">
        <v>0</v>
      </c>
      <c r="E78" s="9">
        <v>0</v>
      </c>
      <c r="F78" s="9">
        <v>1</v>
      </c>
      <c r="G78" s="9">
        <v>2</v>
      </c>
      <c r="H78" s="9">
        <v>4</v>
      </c>
      <c r="I78" s="9">
        <v>2</v>
      </c>
      <c r="J78" s="9">
        <v>3</v>
      </c>
      <c r="K78" s="9">
        <v>3</v>
      </c>
      <c r="L78" s="9">
        <v>4</v>
      </c>
      <c r="M78" s="9">
        <v>0</v>
      </c>
      <c r="N78" s="9">
        <v>1</v>
      </c>
      <c r="O78" s="9">
        <v>2</v>
      </c>
      <c r="P78" s="9">
        <v>2</v>
      </c>
    </row>
    <row r="79" spans="1:16" x14ac:dyDescent="0.2">
      <c r="A79" s="63" t="s">
        <v>281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1</v>
      </c>
      <c r="I79" s="9">
        <v>1</v>
      </c>
      <c r="J79" s="9">
        <v>2</v>
      </c>
      <c r="K79" s="9">
        <v>2</v>
      </c>
      <c r="L79" s="9">
        <v>2</v>
      </c>
      <c r="M79" s="9">
        <v>0</v>
      </c>
      <c r="N79" s="9">
        <v>1</v>
      </c>
      <c r="O79" s="9">
        <v>2</v>
      </c>
      <c r="P79" s="9">
        <v>2</v>
      </c>
    </row>
    <row r="80" spans="1:16" x14ac:dyDescent="0.2">
      <c r="A80" s="63" t="s">
        <v>164</v>
      </c>
      <c r="B80" s="9">
        <v>1</v>
      </c>
      <c r="C80" s="9">
        <v>1</v>
      </c>
      <c r="D80" s="9">
        <v>0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2</v>
      </c>
      <c r="K80" s="9">
        <v>2</v>
      </c>
      <c r="L80" s="9">
        <v>2</v>
      </c>
      <c r="M80" s="9">
        <v>2</v>
      </c>
      <c r="N80" s="9">
        <v>2</v>
      </c>
      <c r="O80" s="9">
        <v>2</v>
      </c>
      <c r="P80" s="9">
        <v>2</v>
      </c>
    </row>
    <row r="81" spans="1:16" x14ac:dyDescent="0.2">
      <c r="A81" s="63" t="s">
        <v>99</v>
      </c>
      <c r="B81" s="9">
        <v>3</v>
      </c>
      <c r="C81" s="9">
        <v>4</v>
      </c>
      <c r="D81" s="9">
        <v>0</v>
      </c>
      <c r="E81" s="9">
        <v>0</v>
      </c>
      <c r="F81" s="9">
        <v>0</v>
      </c>
      <c r="G81" s="9">
        <v>0</v>
      </c>
      <c r="H81" s="9">
        <v>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</v>
      </c>
      <c r="O81" s="9">
        <v>2</v>
      </c>
      <c r="P81" s="9">
        <v>2</v>
      </c>
    </row>
    <row r="82" spans="1:16" x14ac:dyDescent="0.2">
      <c r="A82" s="63" t="s">
        <v>166</v>
      </c>
      <c r="B82" s="9">
        <v>1</v>
      </c>
      <c r="C82" s="9">
        <v>1</v>
      </c>
      <c r="D82" s="9">
        <v>0</v>
      </c>
      <c r="E82" s="9">
        <v>0</v>
      </c>
      <c r="F82" s="9">
        <v>0</v>
      </c>
      <c r="G82" s="9">
        <v>2</v>
      </c>
      <c r="H82" s="9">
        <v>3</v>
      </c>
      <c r="I82" s="9">
        <v>3</v>
      </c>
      <c r="J82" s="9">
        <v>3</v>
      </c>
      <c r="K82" s="9">
        <v>6</v>
      </c>
      <c r="L82" s="9">
        <v>6</v>
      </c>
      <c r="M82" s="9">
        <v>0</v>
      </c>
      <c r="N82" s="9">
        <v>1</v>
      </c>
      <c r="O82" s="9">
        <v>2</v>
      </c>
      <c r="P82" s="9">
        <v>2</v>
      </c>
    </row>
    <row r="83" spans="1:16" x14ac:dyDescent="0.2">
      <c r="A83" s="63" t="s">
        <v>77</v>
      </c>
      <c r="B83" s="9">
        <v>0</v>
      </c>
      <c r="C83" s="9">
        <v>0</v>
      </c>
      <c r="D83" s="9">
        <v>1</v>
      </c>
      <c r="E83" s="9">
        <v>1</v>
      </c>
      <c r="F83" s="9">
        <v>1</v>
      </c>
      <c r="G83" s="9">
        <v>1</v>
      </c>
      <c r="H83" s="9">
        <v>2</v>
      </c>
      <c r="I83" s="9">
        <v>0</v>
      </c>
      <c r="J83" s="9">
        <v>0</v>
      </c>
      <c r="K83" s="9">
        <v>0</v>
      </c>
      <c r="L83" s="9">
        <v>1</v>
      </c>
      <c r="M83" s="9">
        <v>0</v>
      </c>
      <c r="N83" s="9">
        <v>0</v>
      </c>
      <c r="O83" s="9">
        <v>0</v>
      </c>
      <c r="P83" s="9">
        <v>2</v>
      </c>
    </row>
    <row r="84" spans="1:16" x14ac:dyDescent="0.2">
      <c r="A84" s="63" t="s">
        <v>61</v>
      </c>
      <c r="B84" s="9">
        <v>3</v>
      </c>
      <c r="C84" s="9">
        <v>3</v>
      </c>
      <c r="D84" s="9">
        <v>1</v>
      </c>
      <c r="E84" s="9">
        <v>4</v>
      </c>
      <c r="F84" s="9">
        <v>4</v>
      </c>
      <c r="G84" s="9">
        <v>7</v>
      </c>
      <c r="H84" s="9">
        <v>7</v>
      </c>
      <c r="I84" s="9">
        <v>0</v>
      </c>
      <c r="J84" s="9">
        <v>1</v>
      </c>
      <c r="K84" s="9">
        <v>1</v>
      </c>
      <c r="L84" s="9">
        <v>3</v>
      </c>
      <c r="M84" s="9">
        <v>0</v>
      </c>
      <c r="N84" s="9">
        <v>2</v>
      </c>
      <c r="O84" s="9">
        <v>2</v>
      </c>
      <c r="P84" s="9">
        <v>2</v>
      </c>
    </row>
    <row r="85" spans="1:16" x14ac:dyDescent="0.2">
      <c r="A85" s="63" t="s">
        <v>175</v>
      </c>
      <c r="B85" s="9">
        <v>1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</v>
      </c>
      <c r="N85" s="9">
        <v>1</v>
      </c>
      <c r="O85" s="9">
        <v>2</v>
      </c>
      <c r="P85" s="9">
        <v>2</v>
      </c>
    </row>
    <row r="86" spans="1:16" x14ac:dyDescent="0.2">
      <c r="A86" s="63" t="s">
        <v>95</v>
      </c>
      <c r="B86" s="9">
        <v>3</v>
      </c>
      <c r="C86" s="9">
        <v>5</v>
      </c>
      <c r="D86" s="9">
        <v>0</v>
      </c>
      <c r="E86" s="9">
        <v>1</v>
      </c>
      <c r="F86" s="9">
        <v>2</v>
      </c>
      <c r="G86" s="9">
        <v>2</v>
      </c>
      <c r="H86" s="9">
        <v>2</v>
      </c>
      <c r="I86" s="9">
        <v>0</v>
      </c>
      <c r="J86" s="9">
        <v>0</v>
      </c>
      <c r="K86" s="9">
        <v>0</v>
      </c>
      <c r="L86" s="9">
        <v>0</v>
      </c>
      <c r="M86" s="9">
        <v>1</v>
      </c>
      <c r="N86" s="9">
        <v>1</v>
      </c>
      <c r="O86" s="9">
        <v>2</v>
      </c>
      <c r="P86" s="9">
        <v>2</v>
      </c>
    </row>
    <row r="87" spans="1:16" x14ac:dyDescent="0.2">
      <c r="A87" s="63" t="s">
        <v>47</v>
      </c>
      <c r="B87" s="9">
        <v>5</v>
      </c>
      <c r="C87" s="9">
        <v>16</v>
      </c>
      <c r="D87" s="9">
        <v>1</v>
      </c>
      <c r="E87" s="9">
        <v>3</v>
      </c>
      <c r="F87" s="9">
        <v>4</v>
      </c>
      <c r="G87" s="9">
        <v>7</v>
      </c>
      <c r="H87" s="9">
        <v>10</v>
      </c>
      <c r="I87" s="9">
        <v>4</v>
      </c>
      <c r="J87" s="9">
        <v>4</v>
      </c>
      <c r="K87" s="9">
        <v>6</v>
      </c>
      <c r="L87" s="9">
        <v>7</v>
      </c>
      <c r="M87" s="9">
        <v>0</v>
      </c>
      <c r="N87" s="9">
        <v>0</v>
      </c>
      <c r="O87" s="9">
        <v>2</v>
      </c>
      <c r="P87" s="9">
        <v>2</v>
      </c>
    </row>
    <row r="88" spans="1:16" x14ac:dyDescent="0.2">
      <c r="A88" s="63" t="s">
        <v>126</v>
      </c>
      <c r="B88" s="9">
        <v>2</v>
      </c>
      <c r="C88" s="9">
        <v>2</v>
      </c>
      <c r="D88" s="9">
        <v>0</v>
      </c>
      <c r="E88" s="9">
        <v>0</v>
      </c>
      <c r="F88" s="9">
        <v>0</v>
      </c>
      <c r="G88" s="9">
        <v>2</v>
      </c>
      <c r="H88" s="9">
        <v>4</v>
      </c>
      <c r="I88" s="9">
        <v>0</v>
      </c>
      <c r="J88" s="9">
        <v>1</v>
      </c>
      <c r="K88" s="9">
        <v>1</v>
      </c>
      <c r="L88" s="9">
        <v>1</v>
      </c>
      <c r="M88" s="9">
        <v>0</v>
      </c>
      <c r="N88" s="9">
        <v>1</v>
      </c>
      <c r="O88" s="9">
        <v>1</v>
      </c>
      <c r="P88" s="9">
        <v>2</v>
      </c>
    </row>
    <row r="89" spans="1:16" x14ac:dyDescent="0.2">
      <c r="A89" s="63" t="s">
        <v>191</v>
      </c>
      <c r="B89" s="9">
        <v>1</v>
      </c>
      <c r="C89" s="9">
        <v>1</v>
      </c>
      <c r="D89" s="9">
        <v>0</v>
      </c>
      <c r="E89" s="9">
        <v>0</v>
      </c>
      <c r="F89" s="9">
        <v>0</v>
      </c>
      <c r="G89" s="9">
        <v>1</v>
      </c>
      <c r="H89" s="9">
        <v>1</v>
      </c>
      <c r="I89" s="9">
        <v>0</v>
      </c>
      <c r="J89" s="9">
        <v>0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2</v>
      </c>
    </row>
    <row r="90" spans="1:16" x14ac:dyDescent="0.2">
      <c r="A90" s="63" t="s">
        <v>128</v>
      </c>
      <c r="B90" s="9">
        <v>2</v>
      </c>
      <c r="C90" s="9">
        <v>2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</v>
      </c>
      <c r="P90" s="9">
        <v>2</v>
      </c>
    </row>
    <row r="91" spans="1:16" x14ac:dyDescent="0.2">
      <c r="A91" s="63" t="s">
        <v>198</v>
      </c>
      <c r="B91" s="9">
        <v>1</v>
      </c>
      <c r="C91" s="9">
        <v>1</v>
      </c>
      <c r="D91" s="9">
        <v>0</v>
      </c>
      <c r="E91" s="9">
        <v>0</v>
      </c>
      <c r="F91" s="9">
        <v>1</v>
      </c>
      <c r="G91" s="9">
        <v>1</v>
      </c>
      <c r="H91" s="9">
        <v>3</v>
      </c>
      <c r="I91" s="9">
        <v>0</v>
      </c>
      <c r="J91" s="9">
        <v>0</v>
      </c>
      <c r="K91" s="9">
        <v>2</v>
      </c>
      <c r="L91" s="9">
        <v>4</v>
      </c>
      <c r="M91" s="9">
        <v>0</v>
      </c>
      <c r="N91" s="9">
        <v>1</v>
      </c>
      <c r="O91" s="9">
        <v>2</v>
      </c>
      <c r="P91" s="9">
        <v>2</v>
      </c>
    </row>
    <row r="92" spans="1:16" x14ac:dyDescent="0.2">
      <c r="A92" s="63" t="s">
        <v>201</v>
      </c>
      <c r="B92" s="9">
        <v>1</v>
      </c>
      <c r="C92" s="9">
        <v>1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2</v>
      </c>
      <c r="O92" s="9">
        <v>2</v>
      </c>
      <c r="P92" s="9">
        <v>2</v>
      </c>
    </row>
    <row r="93" spans="1:16" x14ac:dyDescent="0.2">
      <c r="A93" s="63" t="s">
        <v>112</v>
      </c>
      <c r="B93" s="9">
        <v>1</v>
      </c>
      <c r="C93" s="9">
        <v>3</v>
      </c>
      <c r="D93" s="9">
        <v>0</v>
      </c>
      <c r="E93" s="9">
        <v>0</v>
      </c>
      <c r="F93" s="9">
        <v>2</v>
      </c>
      <c r="G93" s="9">
        <v>2</v>
      </c>
      <c r="H93" s="9">
        <v>4</v>
      </c>
      <c r="I93" s="9">
        <v>1</v>
      </c>
      <c r="J93" s="9">
        <v>2</v>
      </c>
      <c r="K93" s="9">
        <v>4</v>
      </c>
      <c r="L93" s="9">
        <v>4</v>
      </c>
      <c r="M93" s="9">
        <v>0</v>
      </c>
      <c r="N93" s="9">
        <v>1</v>
      </c>
      <c r="O93" s="9">
        <v>2</v>
      </c>
      <c r="P93" s="9">
        <v>2</v>
      </c>
    </row>
    <row r="94" spans="1:16" x14ac:dyDescent="0.2">
      <c r="A94" s="63" t="s">
        <v>39</v>
      </c>
      <c r="B94" s="9">
        <v>4</v>
      </c>
      <c r="C94" s="9">
        <v>6</v>
      </c>
      <c r="D94" s="9">
        <v>2</v>
      </c>
      <c r="E94" s="9">
        <v>4</v>
      </c>
      <c r="F94" s="9">
        <v>5</v>
      </c>
      <c r="G94" s="9">
        <v>6</v>
      </c>
      <c r="H94" s="9">
        <v>9</v>
      </c>
      <c r="I94" s="9">
        <v>0</v>
      </c>
      <c r="J94" s="9">
        <v>2</v>
      </c>
      <c r="K94" s="9">
        <v>2</v>
      </c>
      <c r="L94" s="9">
        <v>2</v>
      </c>
      <c r="M94" s="9">
        <v>1</v>
      </c>
      <c r="N94" s="9">
        <v>1</v>
      </c>
      <c r="O94" s="9">
        <v>1</v>
      </c>
      <c r="P94" s="9">
        <v>2</v>
      </c>
    </row>
    <row r="95" spans="1:16" x14ac:dyDescent="0.2">
      <c r="A95" s="63" t="s">
        <v>260</v>
      </c>
      <c r="B95" s="9">
        <v>0</v>
      </c>
      <c r="C95" s="9">
        <v>0</v>
      </c>
      <c r="D95" s="9">
        <v>0</v>
      </c>
      <c r="E95" s="9">
        <v>0</v>
      </c>
      <c r="F95" s="9">
        <v>2</v>
      </c>
      <c r="G95" s="9">
        <v>3</v>
      </c>
      <c r="H95" s="9">
        <v>3</v>
      </c>
      <c r="I95" s="9">
        <v>0</v>
      </c>
      <c r="J95" s="9">
        <v>0</v>
      </c>
      <c r="K95" s="9">
        <v>0</v>
      </c>
      <c r="L95" s="9">
        <v>1</v>
      </c>
      <c r="M95" s="9">
        <v>0</v>
      </c>
      <c r="N95" s="9">
        <v>0</v>
      </c>
      <c r="O95" s="9">
        <v>1</v>
      </c>
      <c r="P95" s="9">
        <v>2</v>
      </c>
    </row>
    <row r="96" spans="1:16" x14ac:dyDescent="0.2">
      <c r="A96" s="54" t="s">
        <v>113</v>
      </c>
      <c r="B96" s="9">
        <v>2</v>
      </c>
      <c r="C96" s="9">
        <v>2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1</v>
      </c>
      <c r="P96" s="9">
        <v>1</v>
      </c>
    </row>
    <row r="97" spans="1:16" x14ac:dyDescent="0.2">
      <c r="A97" s="54" t="s">
        <v>326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1</v>
      </c>
      <c r="P97" s="9">
        <v>1</v>
      </c>
    </row>
    <row r="98" spans="1:16" x14ac:dyDescent="0.2">
      <c r="A98" s="54" t="s">
        <v>236</v>
      </c>
      <c r="B98" s="9">
        <v>0</v>
      </c>
      <c r="C98" s="9">
        <v>0</v>
      </c>
      <c r="D98" s="9">
        <v>0</v>
      </c>
      <c r="E98" s="9">
        <v>1</v>
      </c>
      <c r="F98" s="9">
        <v>1</v>
      </c>
      <c r="G98" s="9">
        <v>1</v>
      </c>
      <c r="H98" s="9">
        <v>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</v>
      </c>
      <c r="O98" s="9">
        <v>1</v>
      </c>
      <c r="P98" s="9">
        <v>1</v>
      </c>
    </row>
    <row r="99" spans="1:16" x14ac:dyDescent="0.2">
      <c r="A99" s="54" t="s">
        <v>285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1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1</v>
      </c>
    </row>
    <row r="100" spans="1:16" x14ac:dyDescent="0.2">
      <c r="A100" s="54" t="s">
        <v>115</v>
      </c>
      <c r="B100" s="9">
        <v>2</v>
      </c>
      <c r="C100" s="9">
        <v>3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1</v>
      </c>
      <c r="L100" s="9">
        <v>1</v>
      </c>
      <c r="M100" s="9">
        <v>0</v>
      </c>
      <c r="N100" s="9">
        <v>1</v>
      </c>
      <c r="O100" s="9">
        <v>1</v>
      </c>
      <c r="P100" s="9">
        <v>1</v>
      </c>
    </row>
    <row r="101" spans="1:16" x14ac:dyDescent="0.2">
      <c r="A101" s="54" t="s">
        <v>145</v>
      </c>
      <c r="B101" s="9">
        <v>1</v>
      </c>
      <c r="C101" s="9">
        <v>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1</v>
      </c>
      <c r="P101" s="9">
        <v>1</v>
      </c>
    </row>
    <row r="102" spans="1:16" x14ac:dyDescent="0.2">
      <c r="A102" s="54" t="s">
        <v>98</v>
      </c>
      <c r="B102" s="9">
        <v>3</v>
      </c>
      <c r="C102" s="9">
        <v>4</v>
      </c>
      <c r="D102" s="9">
        <v>0</v>
      </c>
      <c r="E102" s="9">
        <v>0</v>
      </c>
      <c r="F102" s="9">
        <v>0</v>
      </c>
      <c r="G102" s="9">
        <v>1</v>
      </c>
      <c r="H102" s="9">
        <v>2</v>
      </c>
      <c r="I102" s="9">
        <v>0</v>
      </c>
      <c r="J102" s="9">
        <v>0</v>
      </c>
      <c r="K102" s="9">
        <v>1</v>
      </c>
      <c r="L102" s="9">
        <v>1</v>
      </c>
      <c r="M102" s="9">
        <v>0</v>
      </c>
      <c r="N102" s="9">
        <v>0</v>
      </c>
      <c r="O102" s="9">
        <v>0</v>
      </c>
      <c r="P102" s="9">
        <v>1</v>
      </c>
    </row>
    <row r="103" spans="1:16" x14ac:dyDescent="0.2">
      <c r="A103" s="54" t="s">
        <v>327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>
        <v>1</v>
      </c>
    </row>
    <row r="104" spans="1:16" x14ac:dyDescent="0.2">
      <c r="A104" s="54" t="s">
        <v>328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</v>
      </c>
      <c r="P104" s="9">
        <v>1</v>
      </c>
    </row>
    <row r="105" spans="1:16" x14ac:dyDescent="0.2">
      <c r="A105" s="63" t="s">
        <v>329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</v>
      </c>
      <c r="P105" s="9">
        <v>1</v>
      </c>
    </row>
    <row r="106" spans="1:16" x14ac:dyDescent="0.2">
      <c r="A106" s="63" t="s">
        <v>330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1</v>
      </c>
      <c r="P106" s="9">
        <v>1</v>
      </c>
    </row>
    <row r="107" spans="1:16" x14ac:dyDescent="0.2">
      <c r="A107" s="63" t="s">
        <v>240</v>
      </c>
      <c r="B107" s="9">
        <v>0</v>
      </c>
      <c r="C107" s="9">
        <v>0</v>
      </c>
      <c r="D107" s="9">
        <v>0</v>
      </c>
      <c r="E107" s="9">
        <v>1</v>
      </c>
      <c r="F107" s="9">
        <v>1</v>
      </c>
      <c r="G107" s="9">
        <v>1</v>
      </c>
      <c r="H107" s="9">
        <v>1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</v>
      </c>
    </row>
    <row r="108" spans="1:16" x14ac:dyDescent="0.2">
      <c r="A108" s="63" t="s">
        <v>155</v>
      </c>
      <c r="B108" s="9">
        <v>1</v>
      </c>
      <c r="C108" s="9">
        <v>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1</v>
      </c>
      <c r="O108" s="9">
        <v>1</v>
      </c>
      <c r="P108" s="9">
        <v>1</v>
      </c>
    </row>
    <row r="109" spans="1:16" x14ac:dyDescent="0.2">
      <c r="A109" s="63" t="s">
        <v>331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</v>
      </c>
      <c r="P109" s="9">
        <v>1</v>
      </c>
    </row>
    <row r="110" spans="1:16" x14ac:dyDescent="0.2">
      <c r="A110" s="63" t="s">
        <v>301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</v>
      </c>
      <c r="N110" s="9">
        <v>1</v>
      </c>
      <c r="O110" s="9">
        <v>1</v>
      </c>
      <c r="P110" s="9">
        <v>1</v>
      </c>
    </row>
    <row r="111" spans="1:16" x14ac:dyDescent="0.2">
      <c r="A111" s="63" t="s">
        <v>160</v>
      </c>
      <c r="B111" s="9">
        <v>1</v>
      </c>
      <c r="C111" s="9">
        <v>1</v>
      </c>
      <c r="D111" s="9">
        <v>0</v>
      </c>
      <c r="E111" s="9">
        <v>0</v>
      </c>
      <c r="F111" s="9">
        <v>1</v>
      </c>
      <c r="G111" s="9">
        <v>1</v>
      </c>
      <c r="H111" s="9">
        <v>1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1</v>
      </c>
      <c r="P111" s="9">
        <v>1</v>
      </c>
    </row>
    <row r="112" spans="1:16" x14ac:dyDescent="0.2">
      <c r="A112" s="63" t="s">
        <v>161</v>
      </c>
      <c r="B112" s="9">
        <v>1</v>
      </c>
      <c r="C112" s="9">
        <v>1</v>
      </c>
      <c r="D112" s="9">
        <v>0</v>
      </c>
      <c r="E112" s="9">
        <v>0</v>
      </c>
      <c r="F112" s="9">
        <v>0</v>
      </c>
      <c r="G112" s="9">
        <v>1</v>
      </c>
      <c r="H112" s="9">
        <v>2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1</v>
      </c>
    </row>
    <row r="113" spans="1:16" x14ac:dyDescent="0.2">
      <c r="A113" s="63" t="s">
        <v>273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</v>
      </c>
      <c r="O113" s="9">
        <v>1</v>
      </c>
      <c r="P113" s="9">
        <v>1</v>
      </c>
    </row>
    <row r="114" spans="1:16" x14ac:dyDescent="0.2">
      <c r="A114" s="63" t="s">
        <v>91</v>
      </c>
      <c r="B114" s="9">
        <v>5</v>
      </c>
      <c r="C114" s="9">
        <v>7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0</v>
      </c>
      <c r="J114" s="9">
        <v>0</v>
      </c>
      <c r="K114" s="9">
        <v>0</v>
      </c>
      <c r="L114" s="9">
        <v>2</v>
      </c>
      <c r="M114" s="9">
        <v>0</v>
      </c>
      <c r="N114" s="9">
        <v>1</v>
      </c>
      <c r="O114" s="9">
        <v>1</v>
      </c>
      <c r="P114" s="9">
        <v>1</v>
      </c>
    </row>
    <row r="115" spans="1:16" x14ac:dyDescent="0.2">
      <c r="A115" s="63" t="s">
        <v>304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</row>
    <row r="116" spans="1:16" x14ac:dyDescent="0.2">
      <c r="A116" s="63" t="s">
        <v>100</v>
      </c>
      <c r="B116" s="9">
        <v>4</v>
      </c>
      <c r="C116" s="9">
        <v>4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1</v>
      </c>
      <c r="P116" s="9">
        <v>1</v>
      </c>
    </row>
    <row r="117" spans="1:16" x14ac:dyDescent="0.2">
      <c r="A117" s="63" t="s">
        <v>119</v>
      </c>
      <c r="B117" s="9">
        <v>2</v>
      </c>
      <c r="C117" s="9">
        <v>2</v>
      </c>
      <c r="D117" s="9">
        <v>0</v>
      </c>
      <c r="E117" s="9">
        <v>1</v>
      </c>
      <c r="F117" s="9">
        <v>1</v>
      </c>
      <c r="G117" s="9">
        <v>2</v>
      </c>
      <c r="H117" s="9">
        <v>2</v>
      </c>
      <c r="I117" s="9">
        <v>0</v>
      </c>
      <c r="J117" s="9">
        <v>1</v>
      </c>
      <c r="K117" s="9">
        <v>1</v>
      </c>
      <c r="L117" s="9">
        <v>1</v>
      </c>
      <c r="M117" s="9">
        <v>0</v>
      </c>
      <c r="N117" s="9">
        <v>0</v>
      </c>
      <c r="O117" s="9">
        <v>0</v>
      </c>
      <c r="P117" s="9">
        <v>1</v>
      </c>
    </row>
    <row r="118" spans="1:16" x14ac:dyDescent="0.2">
      <c r="A118" s="63" t="s">
        <v>287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1</v>
      </c>
      <c r="O118" s="9">
        <v>1</v>
      </c>
      <c r="P118" s="9">
        <v>1</v>
      </c>
    </row>
    <row r="119" spans="1:16" x14ac:dyDescent="0.2">
      <c r="A119" s="63" t="s">
        <v>332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1</v>
      </c>
      <c r="P119" s="9">
        <v>1</v>
      </c>
    </row>
    <row r="120" spans="1:16" x14ac:dyDescent="0.2">
      <c r="A120" s="63" t="s">
        <v>242</v>
      </c>
      <c r="B120" s="9">
        <v>0</v>
      </c>
      <c r="C120" s="9">
        <v>0</v>
      </c>
      <c r="D120" s="9">
        <v>0</v>
      </c>
      <c r="E120" s="9">
        <v>1</v>
      </c>
      <c r="F120" s="9">
        <v>1</v>
      </c>
      <c r="G120" s="9">
        <v>1</v>
      </c>
      <c r="H120" s="9">
        <v>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</v>
      </c>
      <c r="O120" s="9">
        <v>1</v>
      </c>
      <c r="P120" s="9">
        <v>1</v>
      </c>
    </row>
    <row r="121" spans="1:16" x14ac:dyDescent="0.2">
      <c r="A121" s="63" t="s">
        <v>253</v>
      </c>
      <c r="B121" s="9">
        <v>0</v>
      </c>
      <c r="C121" s="9">
        <v>0</v>
      </c>
      <c r="D121" s="9">
        <v>0</v>
      </c>
      <c r="E121" s="9">
        <v>0</v>
      </c>
      <c r="F121" s="9">
        <v>1</v>
      </c>
      <c r="G121" s="9">
        <v>2</v>
      </c>
      <c r="H121" s="9">
        <v>2</v>
      </c>
      <c r="I121" s="9">
        <v>0</v>
      </c>
      <c r="J121" s="9">
        <v>1</v>
      </c>
      <c r="K121" s="9">
        <v>1</v>
      </c>
      <c r="L121" s="9">
        <v>1</v>
      </c>
      <c r="M121" s="9">
        <v>1</v>
      </c>
      <c r="N121" s="9">
        <v>1</v>
      </c>
      <c r="O121" s="9">
        <v>1</v>
      </c>
      <c r="P121" s="9">
        <v>1</v>
      </c>
    </row>
    <row r="122" spans="1:16" x14ac:dyDescent="0.2">
      <c r="A122" s="63" t="s">
        <v>264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1</v>
      </c>
    </row>
    <row r="123" spans="1:16" x14ac:dyDescent="0.2">
      <c r="A123" s="63" t="s">
        <v>176</v>
      </c>
      <c r="B123" s="9">
        <v>0</v>
      </c>
      <c r="C123" s="9">
        <v>1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</v>
      </c>
      <c r="O123" s="9">
        <v>1</v>
      </c>
      <c r="P123" s="9">
        <v>1</v>
      </c>
    </row>
    <row r="124" spans="1:16" x14ac:dyDescent="0.2">
      <c r="A124" s="63" t="s">
        <v>333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</v>
      </c>
      <c r="P124" s="9">
        <v>1</v>
      </c>
    </row>
    <row r="125" spans="1:16" x14ac:dyDescent="0.2">
      <c r="A125" s="63" t="s">
        <v>177</v>
      </c>
      <c r="B125" s="9">
        <v>1</v>
      </c>
      <c r="C125" s="9">
        <v>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</v>
      </c>
      <c r="N125" s="9">
        <v>1</v>
      </c>
      <c r="O125" s="9">
        <v>1</v>
      </c>
      <c r="P125" s="9">
        <v>1</v>
      </c>
    </row>
    <row r="126" spans="1:16" x14ac:dyDescent="0.2">
      <c r="A126" s="63" t="s">
        <v>180</v>
      </c>
      <c r="B126" s="9">
        <v>1</v>
      </c>
      <c r="C126" s="9">
        <v>1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</v>
      </c>
      <c r="P126" s="9">
        <v>1</v>
      </c>
    </row>
    <row r="127" spans="1:16" x14ac:dyDescent="0.2">
      <c r="A127" s="63" t="s">
        <v>81</v>
      </c>
      <c r="B127" s="9">
        <v>0</v>
      </c>
      <c r="C127" s="9">
        <v>0</v>
      </c>
      <c r="D127" s="9">
        <v>1</v>
      </c>
      <c r="E127" s="9">
        <v>1</v>
      </c>
      <c r="F127" s="9">
        <v>1</v>
      </c>
      <c r="G127" s="9">
        <v>1</v>
      </c>
      <c r="H127" s="9">
        <v>3</v>
      </c>
      <c r="I127" s="9">
        <v>0</v>
      </c>
      <c r="J127" s="9">
        <v>0</v>
      </c>
      <c r="K127" s="9">
        <v>1</v>
      </c>
      <c r="L127" s="9">
        <v>1</v>
      </c>
      <c r="M127" s="9">
        <v>0</v>
      </c>
      <c r="N127" s="9">
        <v>1</v>
      </c>
      <c r="O127" s="9">
        <v>1</v>
      </c>
      <c r="P127" s="9">
        <v>1</v>
      </c>
    </row>
    <row r="128" spans="1:16" x14ac:dyDescent="0.2">
      <c r="A128" s="63" t="s">
        <v>107</v>
      </c>
      <c r="B128" s="9">
        <v>2</v>
      </c>
      <c r="C128" s="9">
        <v>3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1</v>
      </c>
      <c r="J128" s="9">
        <v>1</v>
      </c>
      <c r="K128" s="9">
        <v>1</v>
      </c>
      <c r="L128" s="9">
        <v>1</v>
      </c>
      <c r="M128" s="9">
        <v>0</v>
      </c>
      <c r="N128" s="9">
        <v>0</v>
      </c>
      <c r="O128" s="9">
        <v>1</v>
      </c>
      <c r="P128" s="9">
        <v>1</v>
      </c>
    </row>
    <row r="129" spans="1:16" x14ac:dyDescent="0.2">
      <c r="A129" s="63" t="s">
        <v>182</v>
      </c>
      <c r="B129" s="9">
        <v>0</v>
      </c>
      <c r="C129" s="9">
        <v>1</v>
      </c>
      <c r="D129" s="9">
        <v>0</v>
      </c>
      <c r="E129" s="9">
        <v>1</v>
      </c>
      <c r="F129" s="9">
        <v>1</v>
      </c>
      <c r="G129" s="9">
        <v>1</v>
      </c>
      <c r="H129" s="9">
        <v>1</v>
      </c>
      <c r="I129" s="9">
        <v>0</v>
      </c>
      <c r="J129" s="9">
        <v>1</v>
      </c>
      <c r="K129" s="9">
        <v>1</v>
      </c>
      <c r="L129" s="9">
        <v>1</v>
      </c>
      <c r="M129" s="9">
        <v>0</v>
      </c>
      <c r="N129" s="9">
        <v>0</v>
      </c>
      <c r="O129" s="9">
        <v>1</v>
      </c>
      <c r="P129" s="9">
        <v>1</v>
      </c>
    </row>
    <row r="130" spans="1:16" x14ac:dyDescent="0.2">
      <c r="A130" s="63" t="s">
        <v>122</v>
      </c>
      <c r="B130" s="9">
        <v>0</v>
      </c>
      <c r="C130" s="9">
        <v>2</v>
      </c>
      <c r="D130" s="9">
        <v>0</v>
      </c>
      <c r="E130" s="9">
        <v>1</v>
      </c>
      <c r="F130" s="9">
        <v>1</v>
      </c>
      <c r="G130" s="9">
        <v>1</v>
      </c>
      <c r="H130" s="9">
        <v>1</v>
      </c>
      <c r="I130" s="9">
        <v>0</v>
      </c>
      <c r="J130" s="9">
        <v>2</v>
      </c>
      <c r="K130" s="9">
        <v>2</v>
      </c>
      <c r="L130" s="9">
        <v>3</v>
      </c>
      <c r="M130" s="9">
        <v>0</v>
      </c>
      <c r="N130" s="9">
        <v>0</v>
      </c>
      <c r="O130" s="9">
        <v>0</v>
      </c>
      <c r="P130" s="9">
        <v>1</v>
      </c>
    </row>
    <row r="131" spans="1:16" x14ac:dyDescent="0.2">
      <c r="A131" s="63" t="s">
        <v>337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1</v>
      </c>
    </row>
    <row r="132" spans="1:16" x14ac:dyDescent="0.2">
      <c r="A132" s="63" t="s">
        <v>67</v>
      </c>
      <c r="B132" s="9">
        <v>1</v>
      </c>
      <c r="C132" s="9">
        <v>2</v>
      </c>
      <c r="D132" s="9">
        <v>1</v>
      </c>
      <c r="E132" s="9">
        <v>1</v>
      </c>
      <c r="F132" s="9">
        <v>3</v>
      </c>
      <c r="G132" s="9">
        <v>3</v>
      </c>
      <c r="H132" s="9">
        <v>5</v>
      </c>
      <c r="I132" s="9">
        <v>0</v>
      </c>
      <c r="J132" s="9">
        <v>1</v>
      </c>
      <c r="K132" s="9">
        <v>1</v>
      </c>
      <c r="L132" s="9">
        <v>1</v>
      </c>
      <c r="M132" s="9">
        <v>0</v>
      </c>
      <c r="N132" s="9">
        <v>0</v>
      </c>
      <c r="O132" s="9">
        <v>0</v>
      </c>
      <c r="P132" s="9">
        <v>1</v>
      </c>
    </row>
    <row r="133" spans="1:16" x14ac:dyDescent="0.2">
      <c r="A133" s="63" t="s">
        <v>275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1</v>
      </c>
      <c r="O133" s="9">
        <v>1</v>
      </c>
      <c r="P133" s="9">
        <v>1</v>
      </c>
    </row>
    <row r="134" spans="1:16" x14ac:dyDescent="0.2">
      <c r="A134" s="63" t="s">
        <v>41</v>
      </c>
      <c r="B134" s="9">
        <v>1</v>
      </c>
      <c r="C134" s="9">
        <v>1</v>
      </c>
      <c r="D134" s="9">
        <v>2</v>
      </c>
      <c r="E134" s="9">
        <v>2</v>
      </c>
      <c r="F134" s="9">
        <v>3</v>
      </c>
      <c r="G134" s="9">
        <v>3</v>
      </c>
      <c r="H134" s="9">
        <v>4</v>
      </c>
      <c r="I134" s="9">
        <v>0</v>
      </c>
      <c r="J134" s="9">
        <v>0</v>
      </c>
      <c r="K134" s="9">
        <v>1</v>
      </c>
      <c r="L134" s="9">
        <v>1</v>
      </c>
      <c r="M134" s="9">
        <v>1</v>
      </c>
      <c r="N134" s="9">
        <v>1</v>
      </c>
      <c r="O134" s="9">
        <v>1</v>
      </c>
      <c r="P134" s="9">
        <v>1</v>
      </c>
    </row>
    <row r="135" spans="1:16" x14ac:dyDescent="0.2">
      <c r="A135" s="63" t="s">
        <v>125</v>
      </c>
      <c r="B135" s="9">
        <v>0</v>
      </c>
      <c r="C135" s="9">
        <v>2</v>
      </c>
      <c r="D135" s="9">
        <v>0</v>
      </c>
      <c r="E135" s="9">
        <v>0</v>
      </c>
      <c r="F135" s="9">
        <v>0</v>
      </c>
      <c r="G135" s="9">
        <v>1</v>
      </c>
      <c r="H135" s="9">
        <v>2</v>
      </c>
      <c r="I135" s="9">
        <v>0</v>
      </c>
      <c r="J135" s="9">
        <v>1</v>
      </c>
      <c r="K135" s="9">
        <v>1</v>
      </c>
      <c r="L135" s="9">
        <v>1</v>
      </c>
      <c r="M135" s="9">
        <v>1</v>
      </c>
      <c r="N135" s="9">
        <v>1</v>
      </c>
      <c r="O135" s="9">
        <v>1</v>
      </c>
      <c r="P135" s="9">
        <v>1</v>
      </c>
    </row>
    <row r="136" spans="1:16" x14ac:dyDescent="0.2">
      <c r="A136" s="63" t="s">
        <v>110</v>
      </c>
      <c r="B136" s="9">
        <v>2</v>
      </c>
      <c r="C136" s="9">
        <v>3</v>
      </c>
      <c r="D136" s="9">
        <v>0</v>
      </c>
      <c r="E136" s="9">
        <v>1</v>
      </c>
      <c r="F136" s="9">
        <v>1</v>
      </c>
      <c r="G136" s="9">
        <v>1</v>
      </c>
      <c r="H136" s="9">
        <v>2</v>
      </c>
      <c r="I136" s="9">
        <v>0</v>
      </c>
      <c r="J136" s="9">
        <v>0</v>
      </c>
      <c r="K136" s="9">
        <v>1</v>
      </c>
      <c r="L136" s="9">
        <v>1</v>
      </c>
      <c r="M136" s="9">
        <v>0</v>
      </c>
      <c r="N136" s="9">
        <v>0</v>
      </c>
      <c r="O136" s="9">
        <v>1</v>
      </c>
      <c r="P136" s="9">
        <v>1</v>
      </c>
    </row>
    <row r="137" spans="1:16" x14ac:dyDescent="0.2">
      <c r="A137" s="63" t="s">
        <v>189</v>
      </c>
      <c r="B137" s="9">
        <v>1</v>
      </c>
      <c r="C137" s="9">
        <v>1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1</v>
      </c>
      <c r="J137" s="9">
        <v>1</v>
      </c>
      <c r="K137" s="9">
        <v>1</v>
      </c>
      <c r="L137" s="9">
        <v>1</v>
      </c>
      <c r="M137" s="9">
        <v>1</v>
      </c>
      <c r="N137" s="9">
        <v>1</v>
      </c>
      <c r="O137" s="9">
        <v>1</v>
      </c>
      <c r="P137" s="9">
        <v>1</v>
      </c>
    </row>
    <row r="138" spans="1:16" x14ac:dyDescent="0.2">
      <c r="A138" s="63" t="s">
        <v>71</v>
      </c>
      <c r="B138" s="9">
        <v>1</v>
      </c>
      <c r="C138" s="9">
        <v>1</v>
      </c>
      <c r="D138" s="9">
        <v>1</v>
      </c>
      <c r="E138" s="9">
        <v>1</v>
      </c>
      <c r="F138" s="9">
        <v>3</v>
      </c>
      <c r="G138" s="9">
        <v>3</v>
      </c>
      <c r="H138" s="9">
        <v>5</v>
      </c>
      <c r="I138" s="9">
        <v>0</v>
      </c>
      <c r="J138" s="9">
        <v>0</v>
      </c>
      <c r="K138" s="9">
        <v>0</v>
      </c>
      <c r="L138" s="9">
        <v>0</v>
      </c>
      <c r="M138" s="9">
        <v>1</v>
      </c>
      <c r="N138" s="9">
        <v>1</v>
      </c>
      <c r="O138" s="9">
        <v>1</v>
      </c>
      <c r="P138" s="9">
        <v>1</v>
      </c>
    </row>
    <row r="139" spans="1:16" x14ac:dyDescent="0.2">
      <c r="A139" s="63" t="s">
        <v>190</v>
      </c>
      <c r="B139" s="9">
        <v>1</v>
      </c>
      <c r="C139" s="9">
        <v>1</v>
      </c>
      <c r="D139" s="9">
        <v>0</v>
      </c>
      <c r="E139" s="9">
        <v>2</v>
      </c>
      <c r="F139" s="9">
        <v>2</v>
      </c>
      <c r="G139" s="9">
        <v>2</v>
      </c>
      <c r="H139" s="9">
        <v>2</v>
      </c>
      <c r="I139" s="9">
        <v>2</v>
      </c>
      <c r="J139" s="9">
        <v>3</v>
      </c>
      <c r="K139" s="9">
        <v>4</v>
      </c>
      <c r="L139" s="9">
        <v>4</v>
      </c>
      <c r="M139" s="9">
        <v>0</v>
      </c>
      <c r="N139" s="9">
        <v>0</v>
      </c>
      <c r="O139" s="9">
        <v>1</v>
      </c>
      <c r="P139" s="9">
        <v>1</v>
      </c>
    </row>
    <row r="140" spans="1:16" x14ac:dyDescent="0.2">
      <c r="A140" s="63" t="s">
        <v>58</v>
      </c>
      <c r="B140" s="9">
        <v>2</v>
      </c>
      <c r="C140" s="9">
        <v>5</v>
      </c>
      <c r="D140" s="9">
        <v>1</v>
      </c>
      <c r="E140" s="9">
        <v>3</v>
      </c>
      <c r="F140" s="9">
        <v>4</v>
      </c>
      <c r="G140" s="9">
        <v>6</v>
      </c>
      <c r="H140" s="9">
        <v>10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1</v>
      </c>
    </row>
    <row r="141" spans="1:16" x14ac:dyDescent="0.2">
      <c r="A141" s="63" t="s">
        <v>111</v>
      </c>
      <c r="B141" s="9">
        <v>2</v>
      </c>
      <c r="C141" s="9">
        <v>3</v>
      </c>
      <c r="D141" s="9">
        <v>0</v>
      </c>
      <c r="E141" s="9">
        <v>1</v>
      </c>
      <c r="F141" s="9">
        <v>2</v>
      </c>
      <c r="G141" s="9">
        <v>3</v>
      </c>
      <c r="H141" s="9">
        <v>6</v>
      </c>
      <c r="I141" s="9"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1</v>
      </c>
      <c r="P141" s="9">
        <v>1</v>
      </c>
    </row>
    <row r="142" spans="1:16" x14ac:dyDescent="0.2">
      <c r="A142" s="63" t="s">
        <v>68</v>
      </c>
      <c r="B142" s="9">
        <v>1</v>
      </c>
      <c r="C142" s="9">
        <v>2</v>
      </c>
      <c r="D142" s="9">
        <v>1</v>
      </c>
      <c r="E142" s="9">
        <v>2</v>
      </c>
      <c r="F142" s="9">
        <v>2</v>
      </c>
      <c r="G142" s="9">
        <v>2</v>
      </c>
      <c r="H142" s="9">
        <v>4</v>
      </c>
      <c r="I142" s="9">
        <v>0</v>
      </c>
      <c r="J142" s="9">
        <v>0</v>
      </c>
      <c r="K142" s="9">
        <v>1</v>
      </c>
      <c r="L142" s="9">
        <v>1</v>
      </c>
      <c r="M142" s="9">
        <v>1</v>
      </c>
      <c r="N142" s="9">
        <v>1</v>
      </c>
      <c r="O142" s="9">
        <v>1</v>
      </c>
      <c r="P142" s="9">
        <v>1</v>
      </c>
    </row>
    <row r="143" spans="1:16" x14ac:dyDescent="0.2">
      <c r="A143" s="63" t="s">
        <v>63</v>
      </c>
      <c r="B143" s="9">
        <v>3</v>
      </c>
      <c r="C143" s="9">
        <v>3</v>
      </c>
      <c r="D143" s="9">
        <v>1</v>
      </c>
      <c r="E143" s="9">
        <v>2</v>
      </c>
      <c r="F143" s="9">
        <v>2</v>
      </c>
      <c r="G143" s="9">
        <v>2</v>
      </c>
      <c r="H143" s="9">
        <v>2</v>
      </c>
      <c r="I143" s="9">
        <v>0</v>
      </c>
      <c r="J143" s="9">
        <v>0</v>
      </c>
      <c r="K143" s="9">
        <v>1</v>
      </c>
      <c r="L143" s="9">
        <v>1</v>
      </c>
      <c r="M143" s="9">
        <v>0</v>
      </c>
      <c r="N143" s="9">
        <v>0</v>
      </c>
      <c r="O143" s="9">
        <v>1</v>
      </c>
      <c r="P143" s="9">
        <v>1</v>
      </c>
    </row>
    <row r="144" spans="1:16" x14ac:dyDescent="0.2">
      <c r="A144" s="63" t="s">
        <v>195</v>
      </c>
      <c r="B144" s="9">
        <v>1</v>
      </c>
      <c r="C144" s="9">
        <v>1</v>
      </c>
      <c r="D144" s="9">
        <v>0</v>
      </c>
      <c r="E144" s="9">
        <v>2</v>
      </c>
      <c r="F144" s="9">
        <v>3</v>
      </c>
      <c r="G144" s="9">
        <v>3</v>
      </c>
      <c r="H144" s="9">
        <v>3</v>
      </c>
      <c r="I144" s="9">
        <v>0</v>
      </c>
      <c r="J144" s="9">
        <v>1</v>
      </c>
      <c r="K144" s="9">
        <v>2</v>
      </c>
      <c r="L144" s="9">
        <v>2</v>
      </c>
      <c r="M144" s="9">
        <v>1</v>
      </c>
      <c r="N144" s="9">
        <v>1</v>
      </c>
      <c r="O144" s="9">
        <v>1</v>
      </c>
      <c r="P144" s="9">
        <v>1</v>
      </c>
    </row>
    <row r="145" spans="1:16" x14ac:dyDescent="0.2">
      <c r="A145" s="63" t="s">
        <v>196</v>
      </c>
      <c r="B145" s="9">
        <v>0</v>
      </c>
      <c r="C145" s="9">
        <v>1</v>
      </c>
      <c r="D145" s="9">
        <v>0</v>
      </c>
      <c r="E145" s="9">
        <v>0</v>
      </c>
      <c r="F145" s="9">
        <v>1</v>
      </c>
      <c r="G145" s="9">
        <v>1</v>
      </c>
      <c r="H145" s="9">
        <v>1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1</v>
      </c>
      <c r="O145" s="9">
        <v>1</v>
      </c>
      <c r="P145" s="9">
        <v>1</v>
      </c>
    </row>
    <row r="146" spans="1:16" x14ac:dyDescent="0.2">
      <c r="A146" s="63" t="s">
        <v>289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1</v>
      </c>
      <c r="K146" s="9">
        <v>1</v>
      </c>
      <c r="L146" s="9">
        <v>1</v>
      </c>
      <c r="M146" s="9">
        <v>0</v>
      </c>
      <c r="N146" s="9">
        <v>0</v>
      </c>
      <c r="O146" s="9">
        <v>0</v>
      </c>
      <c r="P146" s="9">
        <v>1</v>
      </c>
    </row>
    <row r="147" spans="1:16" x14ac:dyDescent="0.2">
      <c r="A147" s="63" t="s">
        <v>197</v>
      </c>
      <c r="B147" s="9">
        <v>0</v>
      </c>
      <c r="C147" s="9">
        <v>1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</v>
      </c>
    </row>
    <row r="148" spans="1:16" x14ac:dyDescent="0.2">
      <c r="A148" s="63" t="s">
        <v>104</v>
      </c>
      <c r="B148" s="9">
        <v>4</v>
      </c>
      <c r="C148" s="9">
        <v>4</v>
      </c>
      <c r="D148" s="9">
        <v>0</v>
      </c>
      <c r="E148" s="9">
        <v>0</v>
      </c>
      <c r="F148" s="9">
        <v>0</v>
      </c>
      <c r="G148" s="9">
        <v>0</v>
      </c>
      <c r="H148" s="9">
        <v>2</v>
      </c>
      <c r="I148" s="9">
        <v>1</v>
      </c>
      <c r="J148" s="9">
        <v>1</v>
      </c>
      <c r="K148" s="9">
        <v>2</v>
      </c>
      <c r="L148" s="9">
        <v>2</v>
      </c>
      <c r="M148" s="9">
        <v>0</v>
      </c>
      <c r="N148" s="9">
        <v>1</v>
      </c>
      <c r="O148" s="9">
        <v>1</v>
      </c>
      <c r="P148" s="9">
        <v>1</v>
      </c>
    </row>
    <row r="149" spans="1:16" x14ac:dyDescent="0.2">
      <c r="A149" s="63" t="s">
        <v>199</v>
      </c>
      <c r="B149" s="9">
        <v>1</v>
      </c>
      <c r="C149" s="9">
        <v>1</v>
      </c>
      <c r="D149" s="9">
        <v>0</v>
      </c>
      <c r="E149" s="9">
        <v>0</v>
      </c>
      <c r="F149" s="9">
        <v>2</v>
      </c>
      <c r="G149" s="9">
        <v>2</v>
      </c>
      <c r="H149" s="9">
        <v>5</v>
      </c>
      <c r="I149" s="9">
        <v>1</v>
      </c>
      <c r="J149" s="9">
        <v>3</v>
      </c>
      <c r="K149" s="9">
        <v>3</v>
      </c>
      <c r="L149" s="9">
        <v>3</v>
      </c>
      <c r="M149" s="9">
        <v>0</v>
      </c>
      <c r="N149" s="9">
        <v>0</v>
      </c>
      <c r="O149" s="9">
        <v>1</v>
      </c>
      <c r="P149" s="9">
        <v>1</v>
      </c>
    </row>
    <row r="150" spans="1:16" x14ac:dyDescent="0.2">
      <c r="A150" s="63" t="s">
        <v>334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1</v>
      </c>
      <c r="P150" s="9">
        <v>1</v>
      </c>
    </row>
    <row r="151" spans="1:16" x14ac:dyDescent="0.2">
      <c r="A151" s="63" t="s">
        <v>335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1</v>
      </c>
      <c r="P151" s="9">
        <v>1</v>
      </c>
    </row>
    <row r="152" spans="1:16" x14ac:dyDescent="0.2">
      <c r="A152" s="63" t="s">
        <v>284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1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1</v>
      </c>
    </row>
    <row r="153" spans="1:16" x14ac:dyDescent="0.2">
      <c r="A153" s="63" t="s">
        <v>132</v>
      </c>
      <c r="B153" s="9">
        <v>2</v>
      </c>
      <c r="C153" s="9">
        <v>2</v>
      </c>
      <c r="D153" s="9">
        <v>0</v>
      </c>
      <c r="E153" s="9">
        <v>1</v>
      </c>
      <c r="F153" s="9">
        <v>1</v>
      </c>
      <c r="G153" s="9">
        <v>1</v>
      </c>
      <c r="H153" s="9">
        <v>1</v>
      </c>
      <c r="I153" s="9">
        <v>1</v>
      </c>
      <c r="J153" s="9">
        <v>1</v>
      </c>
      <c r="K153" s="9">
        <v>1</v>
      </c>
      <c r="L153" s="9">
        <v>2</v>
      </c>
      <c r="M153" s="9">
        <v>0</v>
      </c>
      <c r="N153" s="9">
        <v>0</v>
      </c>
      <c r="O153" s="9">
        <v>0</v>
      </c>
      <c r="P153" s="9">
        <v>1</v>
      </c>
    </row>
    <row r="154" spans="1:16" x14ac:dyDescent="0.2">
      <c r="A154" s="63" t="s">
        <v>32</v>
      </c>
      <c r="B154" s="9">
        <v>3</v>
      </c>
      <c r="C154" s="9">
        <v>4</v>
      </c>
      <c r="D154" s="9">
        <v>3</v>
      </c>
      <c r="E154" s="9">
        <v>4</v>
      </c>
      <c r="F154" s="9">
        <v>5</v>
      </c>
      <c r="G154" s="9">
        <v>9</v>
      </c>
      <c r="H154" s="9">
        <v>10</v>
      </c>
      <c r="I154" s="9">
        <v>3</v>
      </c>
      <c r="J154" s="9">
        <v>3</v>
      </c>
      <c r="K154" s="9">
        <v>3</v>
      </c>
      <c r="L154" s="9">
        <v>3</v>
      </c>
      <c r="M154" s="9">
        <v>0</v>
      </c>
      <c r="N154" s="9">
        <v>0</v>
      </c>
      <c r="O154" s="9">
        <v>0</v>
      </c>
      <c r="P154" s="9">
        <v>1</v>
      </c>
    </row>
    <row r="155" spans="1:16" x14ac:dyDescent="0.2">
      <c r="A155" s="63" t="s">
        <v>246</v>
      </c>
      <c r="B155" s="9">
        <v>0</v>
      </c>
      <c r="C155" s="9">
        <v>0</v>
      </c>
      <c r="D155" s="9">
        <v>0</v>
      </c>
      <c r="E155" s="9">
        <v>1</v>
      </c>
      <c r="F155" s="9">
        <v>1</v>
      </c>
      <c r="G155" s="9">
        <v>1</v>
      </c>
      <c r="H155" s="9">
        <v>2</v>
      </c>
      <c r="I155" s="9">
        <v>1</v>
      </c>
      <c r="J155" s="9">
        <v>1</v>
      </c>
      <c r="K155" s="9">
        <v>1</v>
      </c>
      <c r="L155" s="9">
        <v>1</v>
      </c>
      <c r="M155" s="9">
        <v>0</v>
      </c>
      <c r="N155" s="9">
        <v>0</v>
      </c>
      <c r="O155" s="9">
        <v>0</v>
      </c>
      <c r="P155" s="9">
        <v>1</v>
      </c>
    </row>
    <row r="156" spans="1:16" x14ac:dyDescent="0.2">
      <c r="A156" s="63" t="s">
        <v>203</v>
      </c>
      <c r="B156" s="9">
        <v>1</v>
      </c>
      <c r="C156" s="9">
        <v>1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</v>
      </c>
    </row>
    <row r="157" spans="1:16" x14ac:dyDescent="0.2">
      <c r="A157" s="63" t="s">
        <v>271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</v>
      </c>
      <c r="N157" s="9">
        <v>1</v>
      </c>
      <c r="O157" s="9">
        <v>1</v>
      </c>
      <c r="P157" s="9">
        <v>1</v>
      </c>
    </row>
    <row r="158" spans="1:16" x14ac:dyDescent="0.2">
      <c r="A158" s="63" t="s">
        <v>205</v>
      </c>
      <c r="B158" s="9">
        <v>1</v>
      </c>
      <c r="C158" s="9">
        <v>1</v>
      </c>
      <c r="D158" s="9">
        <v>0</v>
      </c>
      <c r="E158" s="9">
        <v>0</v>
      </c>
      <c r="F158" s="9">
        <v>2</v>
      </c>
      <c r="G158" s="9">
        <v>3</v>
      </c>
      <c r="H158" s="9">
        <v>3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1</v>
      </c>
      <c r="P158" s="9">
        <v>1</v>
      </c>
    </row>
    <row r="159" spans="1:16" x14ac:dyDescent="0.2">
      <c r="A159" s="63" t="s">
        <v>259</v>
      </c>
      <c r="B159" s="9">
        <v>0</v>
      </c>
      <c r="C159" s="9">
        <v>0</v>
      </c>
      <c r="D159" s="9">
        <v>0</v>
      </c>
      <c r="E159" s="9">
        <v>0</v>
      </c>
      <c r="F159" s="9">
        <v>1</v>
      </c>
      <c r="G159" s="9">
        <v>1</v>
      </c>
      <c r="H159" s="9">
        <v>1</v>
      </c>
      <c r="I159" s="9">
        <v>0</v>
      </c>
      <c r="J159" s="9">
        <v>0</v>
      </c>
      <c r="K159" s="9">
        <v>0</v>
      </c>
      <c r="L159" s="9">
        <v>0</v>
      </c>
      <c r="M159" s="9">
        <v>1</v>
      </c>
      <c r="N159" s="9">
        <v>1</v>
      </c>
      <c r="O159" s="9">
        <v>1</v>
      </c>
      <c r="P159" s="9">
        <v>1</v>
      </c>
    </row>
    <row r="160" spans="1:16" x14ac:dyDescent="0.2">
      <c r="A160" s="54" t="s">
        <v>235</v>
      </c>
      <c r="B160" s="9">
        <v>0</v>
      </c>
      <c r="C160" s="9">
        <v>0</v>
      </c>
      <c r="D160" s="9">
        <v>0</v>
      </c>
      <c r="E160" s="9">
        <v>1</v>
      </c>
      <c r="F160" s="9">
        <v>1</v>
      </c>
      <c r="G160" s="9">
        <v>1</v>
      </c>
      <c r="H160" s="9">
        <v>1</v>
      </c>
      <c r="I160" s="9">
        <v>0</v>
      </c>
      <c r="J160" s="9">
        <v>0</v>
      </c>
      <c r="K160" s="9">
        <v>1</v>
      </c>
      <c r="L160" s="9">
        <v>1</v>
      </c>
      <c r="M160" s="9">
        <v>0</v>
      </c>
      <c r="N160" s="9">
        <v>0</v>
      </c>
      <c r="O160" s="9">
        <v>0</v>
      </c>
      <c r="P160" s="9">
        <v>0</v>
      </c>
    </row>
    <row r="161" spans="1:16" x14ac:dyDescent="0.2">
      <c r="A161" s="54" t="s">
        <v>134</v>
      </c>
      <c r="B161" s="9">
        <v>0</v>
      </c>
      <c r="C161" s="9">
        <v>1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x14ac:dyDescent="0.2">
      <c r="A162" s="54" t="s">
        <v>135</v>
      </c>
      <c r="B162" s="9">
        <v>0</v>
      </c>
      <c r="C162" s="9">
        <v>1</v>
      </c>
      <c r="D162" s="9">
        <v>0</v>
      </c>
      <c r="E162" s="9">
        <v>0</v>
      </c>
      <c r="F162" s="9">
        <v>0</v>
      </c>
      <c r="G162" s="9">
        <v>0</v>
      </c>
      <c r="H162" s="9">
        <v>1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 x14ac:dyDescent="0.2">
      <c r="A163" s="54" t="s">
        <v>136</v>
      </c>
      <c r="B163" s="9">
        <v>0</v>
      </c>
      <c r="C163" s="9">
        <v>1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 x14ac:dyDescent="0.2">
      <c r="A164" s="54" t="s">
        <v>138</v>
      </c>
      <c r="B164" s="9">
        <v>1</v>
      </c>
      <c r="C164" s="9">
        <v>1</v>
      </c>
      <c r="D164" s="9">
        <v>0</v>
      </c>
      <c r="E164" s="9">
        <v>1</v>
      </c>
      <c r="F164" s="9">
        <v>1</v>
      </c>
      <c r="G164" s="9">
        <v>2</v>
      </c>
      <c r="H164" s="9">
        <v>2</v>
      </c>
      <c r="I164" s="9">
        <v>0</v>
      </c>
      <c r="J164" s="9">
        <v>1</v>
      </c>
      <c r="K164" s="9">
        <v>1</v>
      </c>
      <c r="L164" s="9">
        <v>1</v>
      </c>
      <c r="M164" s="9">
        <v>0</v>
      </c>
      <c r="N164" s="9">
        <v>0</v>
      </c>
      <c r="O164" s="9">
        <v>0</v>
      </c>
      <c r="P164" s="9">
        <v>0</v>
      </c>
    </row>
    <row r="165" spans="1:16" x14ac:dyDescent="0.2">
      <c r="A165" s="54" t="s">
        <v>139</v>
      </c>
      <c r="B165" s="9">
        <v>1</v>
      </c>
      <c r="C165" s="9">
        <v>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</row>
    <row r="166" spans="1:16" x14ac:dyDescent="0.2">
      <c r="A166" s="54" t="s">
        <v>140</v>
      </c>
      <c r="B166" s="9">
        <v>1</v>
      </c>
      <c r="C166" s="9">
        <v>1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x14ac:dyDescent="0.2">
      <c r="A167" s="54" t="s">
        <v>141</v>
      </c>
      <c r="B167" s="9">
        <v>1</v>
      </c>
      <c r="C167" s="9">
        <v>1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</row>
    <row r="168" spans="1:16" x14ac:dyDescent="0.2">
      <c r="A168" s="54" t="s">
        <v>75</v>
      </c>
      <c r="B168" s="9">
        <v>0</v>
      </c>
      <c r="C168" s="9">
        <v>0</v>
      </c>
      <c r="D168" s="9">
        <v>1</v>
      </c>
      <c r="E168" s="9">
        <v>1</v>
      </c>
      <c r="F168" s="9">
        <v>1</v>
      </c>
      <c r="G168" s="9">
        <v>1</v>
      </c>
      <c r="H168" s="9">
        <v>1</v>
      </c>
      <c r="I168" s="9">
        <v>1</v>
      </c>
      <c r="J168" s="9">
        <v>2</v>
      </c>
      <c r="K168" s="9">
        <v>2</v>
      </c>
      <c r="L168" s="9">
        <v>2</v>
      </c>
      <c r="M168" s="9">
        <v>0</v>
      </c>
      <c r="N168" s="9">
        <v>0</v>
      </c>
      <c r="O168" s="9">
        <v>0</v>
      </c>
      <c r="P168" s="9">
        <v>0</v>
      </c>
    </row>
    <row r="169" spans="1:16" x14ac:dyDescent="0.2">
      <c r="A169" s="54" t="s">
        <v>249</v>
      </c>
      <c r="B169" s="9">
        <v>0</v>
      </c>
      <c r="C169" s="9">
        <v>0</v>
      </c>
      <c r="D169" s="9">
        <v>0</v>
      </c>
      <c r="E169" s="9">
        <v>0</v>
      </c>
      <c r="F169" s="9">
        <v>1</v>
      </c>
      <c r="G169" s="9">
        <v>1</v>
      </c>
      <c r="H169" s="9">
        <v>2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x14ac:dyDescent="0.2">
      <c r="A170" s="54" t="s">
        <v>279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1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 x14ac:dyDescent="0.2">
      <c r="A171" s="54" t="s">
        <v>142</v>
      </c>
      <c r="B171" s="9">
        <v>1</v>
      </c>
      <c r="C171" s="9">
        <v>1</v>
      </c>
      <c r="D171" s="9">
        <v>0</v>
      </c>
      <c r="E171" s="9">
        <v>1</v>
      </c>
      <c r="F171" s="9">
        <v>1</v>
      </c>
      <c r="G171" s="9">
        <v>1</v>
      </c>
      <c r="H171" s="9">
        <v>3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</row>
    <row r="172" spans="1:16" x14ac:dyDescent="0.2">
      <c r="A172" s="54" t="s">
        <v>143</v>
      </c>
      <c r="B172" s="9">
        <v>0</v>
      </c>
      <c r="C172" s="9">
        <v>1</v>
      </c>
      <c r="D172" s="9">
        <v>0</v>
      </c>
      <c r="E172" s="9">
        <v>1</v>
      </c>
      <c r="F172" s="9">
        <v>1</v>
      </c>
      <c r="G172" s="9">
        <v>1</v>
      </c>
      <c r="H172" s="9">
        <v>1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 x14ac:dyDescent="0.2">
      <c r="A173" s="54" t="s">
        <v>294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1</v>
      </c>
      <c r="K173" s="9">
        <v>1</v>
      </c>
      <c r="L173" s="9">
        <v>1</v>
      </c>
      <c r="M173" s="9">
        <v>0</v>
      </c>
      <c r="N173" s="9">
        <v>0</v>
      </c>
      <c r="O173" s="9">
        <v>0</v>
      </c>
      <c r="P173" s="9">
        <v>0</v>
      </c>
    </row>
    <row r="174" spans="1:16" x14ac:dyDescent="0.2">
      <c r="A174" s="54" t="s">
        <v>144</v>
      </c>
      <c r="B174" s="9">
        <v>0</v>
      </c>
      <c r="C174" s="9">
        <v>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x14ac:dyDescent="0.2">
      <c r="A175" s="54" t="s">
        <v>146</v>
      </c>
      <c r="B175" s="9">
        <v>1</v>
      </c>
      <c r="C175" s="9">
        <v>1</v>
      </c>
      <c r="D175" s="9">
        <v>0</v>
      </c>
      <c r="E175" s="9">
        <v>0</v>
      </c>
      <c r="F175" s="9">
        <v>0</v>
      </c>
      <c r="G175" s="9">
        <v>0</v>
      </c>
      <c r="H175" s="9">
        <v>1</v>
      </c>
      <c r="I175" s="9">
        <v>2</v>
      </c>
      <c r="J175" s="9">
        <v>2</v>
      </c>
      <c r="K175" s="9">
        <v>3</v>
      </c>
      <c r="L175" s="9">
        <v>3</v>
      </c>
      <c r="M175" s="9">
        <v>0</v>
      </c>
      <c r="N175" s="9">
        <v>0</v>
      </c>
      <c r="O175" s="9">
        <v>0</v>
      </c>
      <c r="P175" s="9">
        <v>0</v>
      </c>
    </row>
    <row r="176" spans="1:16" x14ac:dyDescent="0.2">
      <c r="A176" s="63" t="s">
        <v>292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1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</row>
    <row r="177" spans="1:16" x14ac:dyDescent="0.2">
      <c r="A177" s="54" t="s">
        <v>295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1</v>
      </c>
      <c r="K177" s="9">
        <v>1</v>
      </c>
      <c r="L177" s="9">
        <v>1</v>
      </c>
      <c r="M177" s="9">
        <v>0</v>
      </c>
      <c r="N177" s="9">
        <v>0</v>
      </c>
      <c r="O177" s="9">
        <v>0</v>
      </c>
      <c r="P177" s="9">
        <v>0</v>
      </c>
    </row>
    <row r="178" spans="1:16" x14ac:dyDescent="0.2">
      <c r="A178" s="63" t="s">
        <v>296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1</v>
      </c>
      <c r="L178" s="9">
        <v>1</v>
      </c>
      <c r="M178" s="9">
        <v>0</v>
      </c>
      <c r="N178" s="9">
        <v>0</v>
      </c>
      <c r="O178" s="9">
        <v>0</v>
      </c>
      <c r="P178" s="9">
        <v>0</v>
      </c>
    </row>
    <row r="179" spans="1:16" x14ac:dyDescent="0.2">
      <c r="A179" s="54" t="s">
        <v>147</v>
      </c>
      <c r="B179" s="9">
        <v>0</v>
      </c>
      <c r="C179" s="9">
        <v>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</row>
    <row r="180" spans="1:16" x14ac:dyDescent="0.2">
      <c r="A180" s="54" t="s">
        <v>148</v>
      </c>
      <c r="B180" s="9">
        <v>0</v>
      </c>
      <c r="C180" s="9">
        <v>1</v>
      </c>
      <c r="D180" s="9">
        <v>0</v>
      </c>
      <c r="E180" s="9">
        <v>0</v>
      </c>
      <c r="F180" s="9">
        <v>0</v>
      </c>
      <c r="G180" s="9">
        <v>1</v>
      </c>
      <c r="H180" s="9">
        <v>1</v>
      </c>
      <c r="I180" s="9">
        <v>0</v>
      </c>
      <c r="J180" s="9">
        <v>1</v>
      </c>
      <c r="K180" s="9">
        <v>1</v>
      </c>
      <c r="L180" s="9">
        <v>2</v>
      </c>
      <c r="M180" s="9">
        <v>0</v>
      </c>
      <c r="N180" s="9">
        <v>0</v>
      </c>
      <c r="O180" s="9">
        <v>0</v>
      </c>
      <c r="P180" s="9">
        <v>0</v>
      </c>
    </row>
    <row r="181" spans="1:16" x14ac:dyDescent="0.2">
      <c r="A181" s="54" t="s">
        <v>117</v>
      </c>
      <c r="B181" s="9">
        <v>1</v>
      </c>
      <c r="C181" s="9">
        <v>2</v>
      </c>
      <c r="D181" s="9">
        <v>0</v>
      </c>
      <c r="E181" s="9">
        <v>0</v>
      </c>
      <c r="F181" s="9">
        <v>0</v>
      </c>
      <c r="G181" s="9">
        <v>1</v>
      </c>
      <c r="H181" s="9">
        <v>1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 x14ac:dyDescent="0.2">
      <c r="A182" s="54" t="s">
        <v>149</v>
      </c>
      <c r="B182" s="9">
        <v>1</v>
      </c>
      <c r="C182" s="9">
        <v>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</row>
    <row r="183" spans="1:16" x14ac:dyDescent="0.2">
      <c r="A183" s="54" t="s">
        <v>297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1</v>
      </c>
      <c r="K183" s="9">
        <v>1</v>
      </c>
      <c r="L183" s="9">
        <v>1</v>
      </c>
      <c r="M183" s="9">
        <v>0</v>
      </c>
      <c r="N183" s="9">
        <v>0</v>
      </c>
      <c r="O183" s="9">
        <v>0</v>
      </c>
      <c r="P183" s="9">
        <v>0</v>
      </c>
    </row>
    <row r="184" spans="1:16" x14ac:dyDescent="0.2">
      <c r="A184" s="54" t="s">
        <v>150</v>
      </c>
      <c r="B184" s="9">
        <v>1</v>
      </c>
      <c r="C184" s="9">
        <v>1</v>
      </c>
      <c r="D184" s="9">
        <v>0</v>
      </c>
      <c r="E184" s="9">
        <v>0</v>
      </c>
      <c r="F184" s="9">
        <v>1</v>
      </c>
      <c r="G184" s="9">
        <v>1</v>
      </c>
      <c r="H184" s="9">
        <v>2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</row>
    <row r="185" spans="1:16" x14ac:dyDescent="0.2">
      <c r="A185" s="54" t="s">
        <v>286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1</v>
      </c>
      <c r="J185" s="9">
        <v>1</v>
      </c>
      <c r="K185" s="9">
        <v>1</v>
      </c>
      <c r="L185" s="9">
        <v>1</v>
      </c>
      <c r="M185" s="9">
        <v>0</v>
      </c>
      <c r="N185" s="9">
        <v>0</v>
      </c>
      <c r="O185" s="9">
        <v>0</v>
      </c>
      <c r="P185" s="9">
        <v>0</v>
      </c>
    </row>
    <row r="186" spans="1:16" x14ac:dyDescent="0.2">
      <c r="A186" s="54" t="s">
        <v>151</v>
      </c>
      <c r="B186" s="9">
        <v>0</v>
      </c>
      <c r="C186" s="9">
        <v>1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 x14ac:dyDescent="0.2">
      <c r="A187" s="54" t="s">
        <v>267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1</v>
      </c>
      <c r="H187" s="9">
        <v>1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</row>
    <row r="188" spans="1:16" x14ac:dyDescent="0.2">
      <c r="A188" s="63" t="s">
        <v>298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1</v>
      </c>
      <c r="K188" s="9">
        <v>1</v>
      </c>
      <c r="L188" s="9">
        <v>1</v>
      </c>
      <c r="M188" s="9">
        <v>0</v>
      </c>
      <c r="N188" s="9">
        <v>0</v>
      </c>
      <c r="O188" s="9">
        <v>0</v>
      </c>
      <c r="P188" s="9">
        <v>0</v>
      </c>
    </row>
    <row r="189" spans="1:16" x14ac:dyDescent="0.2">
      <c r="A189" s="63" t="s">
        <v>238</v>
      </c>
      <c r="B189" s="9">
        <v>0</v>
      </c>
      <c r="C189" s="9">
        <v>0</v>
      </c>
      <c r="D189" s="9">
        <v>0</v>
      </c>
      <c r="E189" s="9">
        <v>1</v>
      </c>
      <c r="F189" s="9">
        <v>1</v>
      </c>
      <c r="G189" s="9">
        <v>1</v>
      </c>
      <c r="H189" s="9">
        <v>1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</row>
    <row r="190" spans="1:16" x14ac:dyDescent="0.2">
      <c r="A190" s="63" t="s">
        <v>239</v>
      </c>
      <c r="B190" s="9">
        <v>0</v>
      </c>
      <c r="C190" s="9">
        <v>0</v>
      </c>
      <c r="D190" s="9">
        <v>0</v>
      </c>
      <c r="E190" s="9">
        <v>1</v>
      </c>
      <c r="F190" s="9">
        <v>1</v>
      </c>
      <c r="G190" s="9">
        <v>1</v>
      </c>
      <c r="H190" s="9">
        <v>1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</row>
    <row r="191" spans="1:16" x14ac:dyDescent="0.2">
      <c r="A191" s="63" t="s">
        <v>250</v>
      </c>
      <c r="B191" s="9">
        <v>0</v>
      </c>
      <c r="C191" s="9">
        <v>0</v>
      </c>
      <c r="D191" s="9">
        <v>0</v>
      </c>
      <c r="E191" s="9">
        <v>0</v>
      </c>
      <c r="F191" s="9">
        <v>1</v>
      </c>
      <c r="G191" s="9">
        <v>1</v>
      </c>
      <c r="H191" s="9">
        <v>1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</row>
    <row r="192" spans="1:16" x14ac:dyDescent="0.2">
      <c r="A192" s="63" t="s">
        <v>282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1</v>
      </c>
      <c r="L192" s="9">
        <v>1</v>
      </c>
      <c r="M192" s="9">
        <v>0</v>
      </c>
      <c r="N192" s="9">
        <v>0</v>
      </c>
      <c r="O192" s="9">
        <v>0</v>
      </c>
      <c r="P192" s="9">
        <v>0</v>
      </c>
    </row>
    <row r="193" spans="1:16" x14ac:dyDescent="0.2">
      <c r="A193" s="63" t="s">
        <v>152</v>
      </c>
      <c r="B193" s="9">
        <v>1</v>
      </c>
      <c r="C193" s="9">
        <v>1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</row>
    <row r="194" spans="1:16" x14ac:dyDescent="0.2">
      <c r="A194" s="63" t="s">
        <v>251</v>
      </c>
      <c r="B194" s="9">
        <v>0</v>
      </c>
      <c r="C194" s="9">
        <v>0</v>
      </c>
      <c r="D194" s="9">
        <v>0</v>
      </c>
      <c r="E194" s="9">
        <v>0</v>
      </c>
      <c r="F194" s="9">
        <v>1</v>
      </c>
      <c r="G194" s="9">
        <v>1</v>
      </c>
      <c r="H194" s="9">
        <v>1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</row>
    <row r="195" spans="1:16" x14ac:dyDescent="0.2">
      <c r="A195" s="63" t="s">
        <v>153</v>
      </c>
      <c r="B195" s="9">
        <v>1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</row>
    <row r="196" spans="1:16" x14ac:dyDescent="0.2">
      <c r="A196" s="63" t="s">
        <v>154</v>
      </c>
      <c r="B196" s="9">
        <v>1</v>
      </c>
      <c r="C196" s="9">
        <v>1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</row>
    <row r="197" spans="1:16" x14ac:dyDescent="0.2">
      <c r="A197" s="63" t="s">
        <v>156</v>
      </c>
      <c r="B197" s="9">
        <v>1</v>
      </c>
      <c r="C197" s="9">
        <v>1</v>
      </c>
      <c r="D197" s="9">
        <v>0</v>
      </c>
      <c r="E197" s="9">
        <v>0</v>
      </c>
      <c r="F197" s="9">
        <v>1</v>
      </c>
      <c r="G197" s="9">
        <v>1</v>
      </c>
      <c r="H197" s="9">
        <v>2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</row>
    <row r="198" spans="1:16" x14ac:dyDescent="0.2">
      <c r="A198" s="63" t="s">
        <v>76</v>
      </c>
      <c r="B198" s="9">
        <v>0</v>
      </c>
      <c r="C198" s="9">
        <v>0</v>
      </c>
      <c r="D198" s="9">
        <v>1</v>
      </c>
      <c r="E198" s="9">
        <v>1</v>
      </c>
      <c r="F198" s="9">
        <v>1</v>
      </c>
      <c r="G198" s="9">
        <v>1</v>
      </c>
      <c r="H198" s="9">
        <v>1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</row>
    <row r="199" spans="1:16" x14ac:dyDescent="0.2">
      <c r="A199" s="63" t="s">
        <v>299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1</v>
      </c>
      <c r="J199" s="9">
        <v>1</v>
      </c>
      <c r="K199" s="9">
        <v>1</v>
      </c>
      <c r="L199" s="9">
        <v>1</v>
      </c>
      <c r="M199" s="9">
        <v>0</v>
      </c>
      <c r="N199" s="9">
        <v>0</v>
      </c>
      <c r="O199" s="9">
        <v>0</v>
      </c>
      <c r="P199" s="9">
        <v>0</v>
      </c>
    </row>
    <row r="200" spans="1:16" x14ac:dyDescent="0.2">
      <c r="A200" s="63" t="s">
        <v>300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1</v>
      </c>
      <c r="L200" s="9">
        <v>1</v>
      </c>
      <c r="M200" s="9">
        <v>0</v>
      </c>
      <c r="N200" s="9">
        <v>0</v>
      </c>
      <c r="O200" s="9">
        <v>0</v>
      </c>
      <c r="P200" s="9">
        <v>0</v>
      </c>
    </row>
    <row r="201" spans="1:16" x14ac:dyDescent="0.2">
      <c r="A201" s="63" t="s">
        <v>280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1</v>
      </c>
      <c r="K201" s="9">
        <v>1</v>
      </c>
      <c r="L201" s="9">
        <v>1</v>
      </c>
      <c r="M201" s="9">
        <v>0</v>
      </c>
      <c r="N201" s="9">
        <v>0</v>
      </c>
      <c r="O201" s="9">
        <v>0</v>
      </c>
      <c r="P201" s="9">
        <v>0</v>
      </c>
    </row>
    <row r="202" spans="1:16" x14ac:dyDescent="0.2">
      <c r="A202" s="63" t="s">
        <v>69</v>
      </c>
      <c r="B202" s="9">
        <v>1</v>
      </c>
      <c r="C202" s="9">
        <v>1</v>
      </c>
      <c r="D202" s="9">
        <v>1</v>
      </c>
      <c r="E202" s="9">
        <v>1</v>
      </c>
      <c r="F202" s="9">
        <v>1</v>
      </c>
      <c r="G202" s="9">
        <v>1</v>
      </c>
      <c r="H202" s="9">
        <v>1</v>
      </c>
      <c r="I202" s="9">
        <v>0</v>
      </c>
      <c r="J202" s="9">
        <v>1</v>
      </c>
      <c r="K202" s="9">
        <v>1</v>
      </c>
      <c r="L202" s="9">
        <v>1</v>
      </c>
      <c r="M202" s="9">
        <v>0</v>
      </c>
      <c r="N202" s="9">
        <v>0</v>
      </c>
      <c r="O202" s="9">
        <v>0</v>
      </c>
      <c r="P202" s="9">
        <v>0</v>
      </c>
    </row>
    <row r="203" spans="1:16" x14ac:dyDescent="0.2">
      <c r="A203" s="63" t="s">
        <v>157</v>
      </c>
      <c r="B203" s="9">
        <v>0</v>
      </c>
      <c r="C203" s="9">
        <v>1</v>
      </c>
      <c r="D203" s="9">
        <v>0</v>
      </c>
      <c r="E203" s="9">
        <v>0</v>
      </c>
      <c r="F203" s="9">
        <v>0</v>
      </c>
      <c r="G203" s="9">
        <v>0</v>
      </c>
      <c r="H203" s="9">
        <v>1</v>
      </c>
      <c r="I203" s="9">
        <v>1</v>
      </c>
      <c r="J203" s="9">
        <v>1</v>
      </c>
      <c r="K203" s="9">
        <v>1</v>
      </c>
      <c r="L203" s="9">
        <v>1</v>
      </c>
      <c r="M203" s="9">
        <v>0</v>
      </c>
      <c r="N203" s="9">
        <v>0</v>
      </c>
      <c r="O203" s="9">
        <v>0</v>
      </c>
      <c r="P203" s="9">
        <v>0</v>
      </c>
    </row>
    <row r="204" spans="1:16" x14ac:dyDescent="0.2">
      <c r="A204" s="63" t="s">
        <v>158</v>
      </c>
      <c r="B204" s="9">
        <v>1</v>
      </c>
      <c r="C204" s="9">
        <v>1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</row>
    <row r="205" spans="1:16" x14ac:dyDescent="0.2">
      <c r="A205" s="63" t="s">
        <v>159</v>
      </c>
      <c r="B205" s="9">
        <v>0</v>
      </c>
      <c r="C205" s="9">
        <v>1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</row>
    <row r="206" spans="1:16" x14ac:dyDescent="0.2">
      <c r="A206" s="63" t="s">
        <v>302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1</v>
      </c>
      <c r="L206" s="9">
        <v>1</v>
      </c>
      <c r="M206" s="9">
        <v>0</v>
      </c>
      <c r="N206" s="9">
        <v>0</v>
      </c>
      <c r="O206" s="9">
        <v>0</v>
      </c>
      <c r="P206" s="9">
        <v>0</v>
      </c>
    </row>
    <row r="207" spans="1:16" x14ac:dyDescent="0.2">
      <c r="A207" s="63" t="s">
        <v>118</v>
      </c>
      <c r="B207" s="9">
        <v>2</v>
      </c>
      <c r="C207" s="9">
        <v>2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1</v>
      </c>
      <c r="M207" s="9">
        <v>0</v>
      </c>
      <c r="N207" s="9">
        <v>0</v>
      </c>
      <c r="O207" s="9">
        <v>0</v>
      </c>
      <c r="P207" s="9">
        <v>0</v>
      </c>
    </row>
    <row r="208" spans="1:16" x14ac:dyDescent="0.2">
      <c r="A208" s="63" t="s">
        <v>278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1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</row>
    <row r="209" spans="1:16" x14ac:dyDescent="0.2">
      <c r="A209" s="63" t="s">
        <v>303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1</v>
      </c>
      <c r="J209" s="9">
        <v>1</v>
      </c>
      <c r="K209" s="9">
        <v>1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</row>
    <row r="210" spans="1:16" x14ac:dyDescent="0.2">
      <c r="A210" s="63" t="s">
        <v>265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1</v>
      </c>
      <c r="H210" s="9">
        <v>1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</row>
    <row r="211" spans="1:16" x14ac:dyDescent="0.2">
      <c r="A211" s="63" t="s">
        <v>241</v>
      </c>
      <c r="B211" s="9">
        <v>0</v>
      </c>
      <c r="C211" s="9">
        <v>0</v>
      </c>
      <c r="D211" s="9">
        <v>0</v>
      </c>
      <c r="E211" s="9">
        <v>1</v>
      </c>
      <c r="F211" s="9">
        <v>1</v>
      </c>
      <c r="G211" s="9">
        <v>1</v>
      </c>
      <c r="H211" s="9">
        <v>1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</row>
    <row r="212" spans="1:16" x14ac:dyDescent="0.2">
      <c r="A212" s="63" t="s">
        <v>162</v>
      </c>
      <c r="B212" s="9">
        <v>1</v>
      </c>
      <c r="C212" s="9">
        <v>1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</row>
    <row r="213" spans="1:16" x14ac:dyDescent="0.2">
      <c r="A213" s="63" t="s">
        <v>163</v>
      </c>
      <c r="B213" s="9">
        <v>1</v>
      </c>
      <c r="C213" s="9">
        <v>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1:16" x14ac:dyDescent="0.2">
      <c r="A214" s="63" t="s">
        <v>165</v>
      </c>
      <c r="B214" s="9">
        <v>0</v>
      </c>
      <c r="C214" s="9">
        <v>1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1</v>
      </c>
      <c r="M214" s="9">
        <v>0</v>
      </c>
      <c r="N214" s="9">
        <v>0</v>
      </c>
      <c r="O214" s="9">
        <v>0</v>
      </c>
      <c r="P214" s="9">
        <v>0</v>
      </c>
    </row>
    <row r="215" spans="1:16" x14ac:dyDescent="0.2">
      <c r="A215" s="63" t="s">
        <v>167</v>
      </c>
      <c r="B215" s="9">
        <v>1</v>
      </c>
      <c r="C215" s="9">
        <v>1</v>
      </c>
      <c r="D215" s="9">
        <v>0</v>
      </c>
      <c r="E215" s="9">
        <v>1</v>
      </c>
      <c r="F215" s="9">
        <v>1</v>
      </c>
      <c r="G215" s="9">
        <v>1</v>
      </c>
      <c r="H215" s="9">
        <v>1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</row>
    <row r="216" spans="1:16" x14ac:dyDescent="0.2">
      <c r="A216" s="63" t="s">
        <v>168</v>
      </c>
      <c r="B216" s="9">
        <v>1</v>
      </c>
      <c r="C216" s="9">
        <v>1</v>
      </c>
      <c r="D216" s="9">
        <v>0</v>
      </c>
      <c r="E216" s="9">
        <v>1</v>
      </c>
      <c r="F216" s="9">
        <v>1</v>
      </c>
      <c r="G216" s="9">
        <v>1</v>
      </c>
      <c r="H216" s="9">
        <v>1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</row>
    <row r="217" spans="1:16" x14ac:dyDescent="0.2">
      <c r="A217" s="63" t="s">
        <v>169</v>
      </c>
      <c r="B217" s="9">
        <v>1</v>
      </c>
      <c r="C217" s="9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</row>
    <row r="218" spans="1:16" x14ac:dyDescent="0.2">
      <c r="A218" s="63" t="s">
        <v>170</v>
      </c>
      <c r="B218" s="9">
        <v>0</v>
      </c>
      <c r="C218" s="9">
        <v>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1:16" x14ac:dyDescent="0.2">
      <c r="A219" s="63" t="s">
        <v>79</v>
      </c>
      <c r="B219" s="9">
        <v>0</v>
      </c>
      <c r="C219" s="9">
        <v>0</v>
      </c>
      <c r="D219" s="9">
        <v>1</v>
      </c>
      <c r="E219" s="9">
        <v>1</v>
      </c>
      <c r="F219" s="9">
        <v>1</v>
      </c>
      <c r="G219" s="9">
        <v>1</v>
      </c>
      <c r="H219" s="9">
        <v>1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</row>
    <row r="220" spans="1:16" x14ac:dyDescent="0.2">
      <c r="A220" s="63" t="s">
        <v>288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1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</row>
    <row r="221" spans="1:16" x14ac:dyDescent="0.2">
      <c r="A221" s="63" t="s">
        <v>252</v>
      </c>
      <c r="B221" s="9">
        <v>0</v>
      </c>
      <c r="C221" s="9">
        <v>0</v>
      </c>
      <c r="D221" s="9">
        <v>0</v>
      </c>
      <c r="E221" s="9">
        <v>0</v>
      </c>
      <c r="F221" s="9">
        <v>1</v>
      </c>
      <c r="G221" s="9">
        <v>2</v>
      </c>
      <c r="H221" s="9">
        <v>2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</row>
    <row r="222" spans="1:16" x14ac:dyDescent="0.2">
      <c r="A222" s="63" t="s">
        <v>171</v>
      </c>
      <c r="B222" s="9">
        <v>1</v>
      </c>
      <c r="C222" s="9">
        <v>1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1</v>
      </c>
      <c r="L222" s="9">
        <v>1</v>
      </c>
      <c r="M222" s="9">
        <v>0</v>
      </c>
      <c r="N222" s="9">
        <v>0</v>
      </c>
      <c r="O222" s="9">
        <v>0</v>
      </c>
      <c r="P222" s="9">
        <v>0</v>
      </c>
    </row>
    <row r="223" spans="1:16" x14ac:dyDescent="0.2">
      <c r="A223" s="63" t="s">
        <v>305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1</v>
      </c>
      <c r="J223" s="9">
        <v>2</v>
      </c>
      <c r="K223" s="9">
        <v>2</v>
      </c>
      <c r="L223" s="9">
        <v>2</v>
      </c>
      <c r="M223" s="9">
        <v>0</v>
      </c>
      <c r="N223" s="9">
        <v>0</v>
      </c>
      <c r="O223" s="9">
        <v>0</v>
      </c>
      <c r="P223" s="9">
        <v>0</v>
      </c>
    </row>
    <row r="224" spans="1:16" x14ac:dyDescent="0.2">
      <c r="A224" s="63" t="s">
        <v>306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1</v>
      </c>
      <c r="J224" s="9">
        <v>1</v>
      </c>
      <c r="K224" s="9">
        <v>1</v>
      </c>
      <c r="L224" s="9">
        <v>1</v>
      </c>
      <c r="M224" s="9">
        <v>0</v>
      </c>
      <c r="N224" s="9">
        <v>0</v>
      </c>
      <c r="O224" s="9">
        <v>0</v>
      </c>
      <c r="P224" s="9">
        <v>0</v>
      </c>
    </row>
    <row r="225" spans="1:16" x14ac:dyDescent="0.2">
      <c r="A225" s="63" t="s">
        <v>172</v>
      </c>
      <c r="B225" s="9">
        <v>1</v>
      </c>
      <c r="C225" s="9">
        <v>1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</row>
    <row r="226" spans="1:16" x14ac:dyDescent="0.2">
      <c r="A226" s="63" t="s">
        <v>173</v>
      </c>
      <c r="B226" s="9">
        <v>1</v>
      </c>
      <c r="C226" s="9">
        <v>1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</row>
    <row r="227" spans="1:16" x14ac:dyDescent="0.2">
      <c r="A227" s="63" t="s">
        <v>80</v>
      </c>
      <c r="B227" s="9">
        <v>0</v>
      </c>
      <c r="C227" s="9">
        <v>0</v>
      </c>
      <c r="D227" s="9">
        <v>1</v>
      </c>
      <c r="E227" s="9">
        <v>1</v>
      </c>
      <c r="F227" s="9">
        <v>1</v>
      </c>
      <c r="G227" s="9">
        <v>1</v>
      </c>
      <c r="H227" s="9">
        <v>1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</row>
    <row r="228" spans="1:16" x14ac:dyDescent="0.2">
      <c r="A228" s="63" t="s">
        <v>174</v>
      </c>
      <c r="B228" s="9">
        <v>1</v>
      </c>
      <c r="C228" s="9">
        <v>1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1</v>
      </c>
      <c r="J228" s="9">
        <v>1</v>
      </c>
      <c r="K228" s="9">
        <v>1</v>
      </c>
      <c r="L228" s="9">
        <v>1</v>
      </c>
      <c r="M228" s="9">
        <v>0</v>
      </c>
      <c r="N228" s="9">
        <v>0</v>
      </c>
      <c r="O228" s="9">
        <v>0</v>
      </c>
      <c r="P228" s="9">
        <v>0</v>
      </c>
    </row>
    <row r="229" spans="1:16" x14ac:dyDescent="0.2">
      <c r="A229" s="63" t="s">
        <v>120</v>
      </c>
      <c r="B229" s="9">
        <v>2</v>
      </c>
      <c r="C229" s="9">
        <v>2</v>
      </c>
      <c r="D229" s="9">
        <v>0</v>
      </c>
      <c r="E229" s="9">
        <v>3</v>
      </c>
      <c r="F229" s="9">
        <v>3</v>
      </c>
      <c r="G229" s="9">
        <v>3</v>
      </c>
      <c r="H229" s="9">
        <v>3</v>
      </c>
      <c r="I229" s="9">
        <v>1</v>
      </c>
      <c r="J229" s="9">
        <v>1</v>
      </c>
      <c r="K229" s="9">
        <v>1</v>
      </c>
      <c r="L229" s="9">
        <v>1</v>
      </c>
      <c r="M229" s="9">
        <v>0</v>
      </c>
      <c r="N229" s="9">
        <v>0</v>
      </c>
      <c r="O229" s="9">
        <v>0</v>
      </c>
      <c r="P229" s="9">
        <v>0</v>
      </c>
    </row>
    <row r="230" spans="1:16" x14ac:dyDescent="0.2">
      <c r="A230" s="63" t="s">
        <v>33</v>
      </c>
      <c r="B230" s="9">
        <v>0</v>
      </c>
      <c r="C230" s="9">
        <v>0</v>
      </c>
      <c r="D230" s="9">
        <v>3</v>
      </c>
      <c r="E230" s="9">
        <v>3</v>
      </c>
      <c r="F230" s="9">
        <v>3</v>
      </c>
      <c r="G230" s="9">
        <v>3</v>
      </c>
      <c r="H230" s="9">
        <v>3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</row>
    <row r="231" spans="1:16" x14ac:dyDescent="0.2">
      <c r="A231" s="63" t="s">
        <v>121</v>
      </c>
      <c r="B231" s="9">
        <v>2</v>
      </c>
      <c r="C231" s="9">
        <v>2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</row>
    <row r="232" spans="1:16" x14ac:dyDescent="0.2">
      <c r="A232" s="63" t="s">
        <v>243</v>
      </c>
      <c r="B232" s="9">
        <v>0</v>
      </c>
      <c r="C232" s="9">
        <v>0</v>
      </c>
      <c r="D232" s="9">
        <v>0</v>
      </c>
      <c r="E232" s="9">
        <v>1</v>
      </c>
      <c r="F232" s="9">
        <v>1</v>
      </c>
      <c r="G232" s="9">
        <v>1</v>
      </c>
      <c r="H232" s="9">
        <v>1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</row>
    <row r="233" spans="1:16" x14ac:dyDescent="0.2">
      <c r="A233" s="63" t="s">
        <v>290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1</v>
      </c>
      <c r="L233" s="9">
        <v>1</v>
      </c>
      <c r="M233" s="9">
        <v>0</v>
      </c>
      <c r="N233" s="9">
        <v>0</v>
      </c>
      <c r="O233" s="9">
        <v>0</v>
      </c>
      <c r="P233" s="9">
        <v>0</v>
      </c>
    </row>
    <row r="234" spans="1:16" x14ac:dyDescent="0.2">
      <c r="A234" s="63" t="s">
        <v>178</v>
      </c>
      <c r="B234" s="9">
        <v>1</v>
      </c>
      <c r="C234" s="9">
        <v>1</v>
      </c>
      <c r="D234" s="9">
        <v>0</v>
      </c>
      <c r="E234" s="9">
        <v>1</v>
      </c>
      <c r="F234" s="9">
        <v>1</v>
      </c>
      <c r="G234" s="9">
        <v>1</v>
      </c>
      <c r="H234" s="9">
        <v>2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</row>
    <row r="235" spans="1:16" x14ac:dyDescent="0.2">
      <c r="A235" s="63" t="s">
        <v>179</v>
      </c>
      <c r="B235" s="9">
        <v>0</v>
      </c>
      <c r="C235" s="9">
        <v>1</v>
      </c>
      <c r="D235" s="9">
        <v>0</v>
      </c>
      <c r="E235" s="9">
        <v>0</v>
      </c>
      <c r="F235" s="9">
        <v>1</v>
      </c>
      <c r="G235" s="9">
        <v>1</v>
      </c>
      <c r="H235" s="9">
        <v>1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</row>
    <row r="236" spans="1:16" x14ac:dyDescent="0.2">
      <c r="A236" s="63" t="s">
        <v>254</v>
      </c>
      <c r="B236" s="9">
        <v>0</v>
      </c>
      <c r="C236" s="9">
        <v>0</v>
      </c>
      <c r="D236" s="9">
        <v>0</v>
      </c>
      <c r="E236" s="9">
        <v>0</v>
      </c>
      <c r="F236" s="9">
        <v>1</v>
      </c>
      <c r="G236" s="9">
        <v>1</v>
      </c>
      <c r="H236" s="9">
        <v>1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</row>
    <row r="237" spans="1:16" x14ac:dyDescent="0.2">
      <c r="A237" s="63" t="s">
        <v>181</v>
      </c>
      <c r="B237" s="9">
        <v>1</v>
      </c>
      <c r="C237" s="9">
        <v>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</row>
    <row r="238" spans="1:16" x14ac:dyDescent="0.2">
      <c r="A238" s="63" t="s">
        <v>307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1</v>
      </c>
      <c r="M238" s="9">
        <v>0</v>
      </c>
      <c r="N238" s="9">
        <v>0</v>
      </c>
      <c r="O238" s="9">
        <v>0</v>
      </c>
      <c r="P238" s="9">
        <v>0</v>
      </c>
    </row>
    <row r="239" spans="1:16" x14ac:dyDescent="0.2">
      <c r="A239" s="63" t="s">
        <v>82</v>
      </c>
      <c r="B239" s="9">
        <v>0</v>
      </c>
      <c r="C239" s="9">
        <v>0</v>
      </c>
      <c r="D239" s="9">
        <v>1</v>
      </c>
      <c r="E239" s="9">
        <v>1</v>
      </c>
      <c r="F239" s="9">
        <v>1</v>
      </c>
      <c r="G239" s="9">
        <v>1</v>
      </c>
      <c r="H239" s="9">
        <v>1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</row>
    <row r="240" spans="1:16" x14ac:dyDescent="0.2">
      <c r="A240" s="63" t="s">
        <v>308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1</v>
      </c>
      <c r="J240" s="9">
        <v>1</v>
      </c>
      <c r="K240" s="9">
        <v>1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</row>
    <row r="241" spans="1:16" x14ac:dyDescent="0.2">
      <c r="A241" s="63" t="s">
        <v>244</v>
      </c>
      <c r="B241" s="9">
        <v>0</v>
      </c>
      <c r="C241" s="9">
        <v>0</v>
      </c>
      <c r="D241" s="9">
        <v>0</v>
      </c>
      <c r="E241" s="9">
        <v>1</v>
      </c>
      <c r="F241" s="9">
        <v>1</v>
      </c>
      <c r="G241" s="9">
        <v>1</v>
      </c>
      <c r="H241" s="9">
        <v>1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</row>
    <row r="242" spans="1:16" x14ac:dyDescent="0.2">
      <c r="A242" s="63" t="s">
        <v>108</v>
      </c>
      <c r="B242" s="9">
        <v>2</v>
      </c>
      <c r="C242" s="9">
        <v>3</v>
      </c>
      <c r="D242" s="9">
        <v>0</v>
      </c>
      <c r="E242" s="9">
        <v>1</v>
      </c>
      <c r="F242" s="9">
        <v>1</v>
      </c>
      <c r="G242" s="9">
        <v>1</v>
      </c>
      <c r="H242" s="9">
        <v>1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</row>
    <row r="243" spans="1:16" x14ac:dyDescent="0.2">
      <c r="A243" s="63" t="s">
        <v>183</v>
      </c>
      <c r="B243" s="9">
        <v>0</v>
      </c>
      <c r="C243" s="9">
        <v>1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</row>
    <row r="244" spans="1:16" x14ac:dyDescent="0.2">
      <c r="A244" s="63" t="s">
        <v>184</v>
      </c>
      <c r="B244" s="9">
        <v>0</v>
      </c>
      <c r="C244" s="9">
        <v>1</v>
      </c>
      <c r="D244" s="9">
        <v>0</v>
      </c>
      <c r="E244" s="9">
        <v>1</v>
      </c>
      <c r="F244" s="9">
        <v>1</v>
      </c>
      <c r="G244" s="9">
        <v>1</v>
      </c>
      <c r="H244" s="9">
        <v>1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</row>
    <row r="245" spans="1:16" x14ac:dyDescent="0.2">
      <c r="A245" s="63" t="s">
        <v>185</v>
      </c>
      <c r="B245" s="9">
        <v>1</v>
      </c>
      <c r="C245" s="9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</row>
    <row r="246" spans="1:16" x14ac:dyDescent="0.2">
      <c r="A246" s="63" t="s">
        <v>186</v>
      </c>
      <c r="B246" s="9">
        <v>1</v>
      </c>
      <c r="C246" s="9">
        <v>1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</row>
    <row r="247" spans="1:16" x14ac:dyDescent="0.2">
      <c r="A247" s="63" t="s">
        <v>83</v>
      </c>
      <c r="B247" s="9">
        <v>0</v>
      </c>
      <c r="C247" s="9">
        <v>0</v>
      </c>
      <c r="D247" s="9">
        <v>1</v>
      </c>
      <c r="E247" s="9">
        <v>2</v>
      </c>
      <c r="F247" s="9">
        <v>2</v>
      </c>
      <c r="G247" s="9">
        <v>2</v>
      </c>
      <c r="H247" s="9">
        <v>2</v>
      </c>
      <c r="I247" s="9">
        <v>0</v>
      </c>
      <c r="J247" s="9">
        <v>1</v>
      </c>
      <c r="K247" s="9">
        <v>1</v>
      </c>
      <c r="L247" s="9">
        <v>1</v>
      </c>
      <c r="M247" s="9">
        <v>0</v>
      </c>
      <c r="N247" s="9">
        <v>0</v>
      </c>
      <c r="O247" s="9">
        <v>0</v>
      </c>
      <c r="P247" s="9">
        <v>0</v>
      </c>
    </row>
    <row r="248" spans="1:16" x14ac:dyDescent="0.2">
      <c r="A248" s="63" t="s">
        <v>66</v>
      </c>
      <c r="B248" s="9">
        <v>1</v>
      </c>
      <c r="C248" s="9">
        <v>2</v>
      </c>
      <c r="D248" s="9">
        <v>1</v>
      </c>
      <c r="E248" s="9">
        <v>2</v>
      </c>
      <c r="F248" s="9">
        <v>2</v>
      </c>
      <c r="G248" s="9">
        <v>2</v>
      </c>
      <c r="H248" s="9">
        <v>2</v>
      </c>
      <c r="I248" s="9">
        <v>1</v>
      </c>
      <c r="J248" s="9">
        <v>1</v>
      </c>
      <c r="K248" s="9">
        <v>1</v>
      </c>
      <c r="L248" s="9">
        <v>1</v>
      </c>
      <c r="M248" s="9">
        <v>0</v>
      </c>
      <c r="N248" s="9">
        <v>0</v>
      </c>
      <c r="O248" s="9">
        <v>0</v>
      </c>
      <c r="P248" s="9">
        <v>0</v>
      </c>
    </row>
    <row r="249" spans="1:16" x14ac:dyDescent="0.2">
      <c r="A249" s="63" t="s">
        <v>255</v>
      </c>
      <c r="B249" s="9">
        <v>0</v>
      </c>
      <c r="C249" s="9">
        <v>0</v>
      </c>
      <c r="D249" s="9">
        <v>0</v>
      </c>
      <c r="E249" s="9">
        <v>0</v>
      </c>
      <c r="F249" s="9">
        <v>1</v>
      </c>
      <c r="G249" s="9">
        <v>1</v>
      </c>
      <c r="H249" s="9">
        <v>1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</row>
    <row r="250" spans="1:16" x14ac:dyDescent="0.2">
      <c r="A250" s="63" t="s">
        <v>187</v>
      </c>
      <c r="B250" s="9">
        <v>0</v>
      </c>
      <c r="C250" s="9">
        <v>1</v>
      </c>
      <c r="D250" s="9">
        <v>0</v>
      </c>
      <c r="E250" s="9">
        <v>1</v>
      </c>
      <c r="F250" s="9">
        <v>1</v>
      </c>
      <c r="G250" s="9">
        <v>1</v>
      </c>
      <c r="H250" s="9">
        <v>1</v>
      </c>
      <c r="I250" s="9">
        <v>1</v>
      </c>
      <c r="J250" s="9">
        <v>2</v>
      </c>
      <c r="K250" s="9">
        <v>2</v>
      </c>
      <c r="L250" s="9">
        <v>2</v>
      </c>
      <c r="M250" s="9">
        <v>0</v>
      </c>
      <c r="N250" s="9">
        <v>0</v>
      </c>
      <c r="O250" s="9">
        <v>0</v>
      </c>
      <c r="P250" s="9">
        <v>0</v>
      </c>
    </row>
    <row r="251" spans="1:16" x14ac:dyDescent="0.2">
      <c r="A251" s="63" t="s">
        <v>123</v>
      </c>
      <c r="B251" s="9">
        <v>1</v>
      </c>
      <c r="C251" s="9">
        <v>2</v>
      </c>
      <c r="D251" s="9">
        <v>0</v>
      </c>
      <c r="E251" s="9">
        <v>1</v>
      </c>
      <c r="F251" s="9">
        <v>1</v>
      </c>
      <c r="G251" s="9">
        <v>1</v>
      </c>
      <c r="H251" s="9">
        <v>1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x14ac:dyDescent="0.2">
      <c r="A252" s="63" t="s">
        <v>70</v>
      </c>
      <c r="B252" s="9">
        <v>0</v>
      </c>
      <c r="C252" s="9">
        <v>1</v>
      </c>
      <c r="D252" s="9">
        <v>1</v>
      </c>
      <c r="E252" s="9">
        <v>1</v>
      </c>
      <c r="F252" s="9">
        <v>2</v>
      </c>
      <c r="G252" s="9">
        <v>2</v>
      </c>
      <c r="H252" s="9">
        <v>2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</row>
    <row r="253" spans="1:16" x14ac:dyDescent="0.2">
      <c r="A253" s="63" t="s">
        <v>60</v>
      </c>
      <c r="B253" s="9">
        <v>4</v>
      </c>
      <c r="C253" s="9">
        <v>4</v>
      </c>
      <c r="D253" s="9">
        <v>1</v>
      </c>
      <c r="E253" s="9">
        <v>1</v>
      </c>
      <c r="F253" s="9">
        <v>1</v>
      </c>
      <c r="G253" s="9">
        <v>2</v>
      </c>
      <c r="H253" s="9">
        <v>2</v>
      </c>
      <c r="I253" s="9">
        <v>1</v>
      </c>
      <c r="J253" s="9">
        <v>1</v>
      </c>
      <c r="K253" s="9">
        <v>1</v>
      </c>
      <c r="L253" s="9">
        <v>1</v>
      </c>
      <c r="M253" s="9">
        <v>0</v>
      </c>
      <c r="N253" s="9">
        <v>0</v>
      </c>
      <c r="O253" s="9">
        <v>0</v>
      </c>
      <c r="P253" s="9">
        <v>0</v>
      </c>
    </row>
    <row r="254" spans="1:16" x14ac:dyDescent="0.2">
      <c r="A254" s="63" t="s">
        <v>96</v>
      </c>
      <c r="B254" s="9">
        <v>3</v>
      </c>
      <c r="C254" s="9">
        <v>5</v>
      </c>
      <c r="D254" s="9">
        <v>0</v>
      </c>
      <c r="E254" s="9">
        <v>3</v>
      </c>
      <c r="F254" s="9">
        <v>3</v>
      </c>
      <c r="G254" s="9">
        <v>5</v>
      </c>
      <c r="H254" s="9">
        <v>6</v>
      </c>
      <c r="I254" s="9">
        <v>0</v>
      </c>
      <c r="J254" s="9">
        <v>1</v>
      </c>
      <c r="K254" s="9">
        <v>1</v>
      </c>
      <c r="L254" s="9">
        <v>1</v>
      </c>
      <c r="M254" s="9">
        <v>0</v>
      </c>
      <c r="N254" s="9">
        <v>0</v>
      </c>
      <c r="O254" s="9">
        <v>0</v>
      </c>
      <c r="P254" s="9">
        <v>0</v>
      </c>
    </row>
    <row r="255" spans="1:16" x14ac:dyDescent="0.2">
      <c r="A255" s="63" t="s">
        <v>245</v>
      </c>
      <c r="B255" s="9">
        <v>0</v>
      </c>
      <c r="C255" s="9">
        <v>0</v>
      </c>
      <c r="D255" s="9">
        <v>0</v>
      </c>
      <c r="E255" s="9">
        <v>1</v>
      </c>
      <c r="F255" s="9">
        <v>1</v>
      </c>
      <c r="G255" s="9">
        <v>1</v>
      </c>
      <c r="H255" s="9">
        <v>1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</row>
    <row r="256" spans="1:16" x14ac:dyDescent="0.2">
      <c r="A256" s="63" t="s">
        <v>188</v>
      </c>
      <c r="B256" s="9">
        <v>1</v>
      </c>
      <c r="C256" s="9">
        <v>1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</row>
    <row r="257" spans="1:16" x14ac:dyDescent="0.2">
      <c r="A257" s="63" t="s">
        <v>272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1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</row>
    <row r="258" spans="1:16" x14ac:dyDescent="0.2">
      <c r="A258" s="63" t="s">
        <v>72</v>
      </c>
      <c r="B258" s="9">
        <v>1</v>
      </c>
      <c r="C258" s="9">
        <v>1</v>
      </c>
      <c r="D258" s="9">
        <v>1</v>
      </c>
      <c r="E258" s="9">
        <v>1</v>
      </c>
      <c r="F258" s="9">
        <v>1</v>
      </c>
      <c r="G258" s="9">
        <v>1</v>
      </c>
      <c r="H258" s="9">
        <v>1</v>
      </c>
      <c r="I258" s="9">
        <v>0</v>
      </c>
      <c r="J258" s="9">
        <v>0</v>
      </c>
      <c r="K258" s="9">
        <v>0</v>
      </c>
      <c r="L258" s="9">
        <v>1</v>
      </c>
      <c r="M258" s="9">
        <v>0</v>
      </c>
      <c r="N258" s="9">
        <v>0</v>
      </c>
      <c r="O258" s="9">
        <v>0</v>
      </c>
      <c r="P258" s="9">
        <v>0</v>
      </c>
    </row>
    <row r="259" spans="1:16" x14ac:dyDescent="0.2">
      <c r="A259" s="63" t="s">
        <v>291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1</v>
      </c>
      <c r="K259" s="9">
        <v>1</v>
      </c>
      <c r="L259" s="9">
        <v>1</v>
      </c>
      <c r="M259" s="9">
        <v>0</v>
      </c>
      <c r="N259" s="9">
        <v>0</v>
      </c>
      <c r="O259" s="9">
        <v>0</v>
      </c>
      <c r="P259" s="9">
        <v>0</v>
      </c>
    </row>
    <row r="260" spans="1:16" x14ac:dyDescent="0.2">
      <c r="A260" s="63" t="s">
        <v>192</v>
      </c>
      <c r="B260" s="9">
        <v>1</v>
      </c>
      <c r="C260" s="9">
        <v>1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6" x14ac:dyDescent="0.2">
      <c r="A261" s="63" t="s">
        <v>27</v>
      </c>
      <c r="B261" s="9">
        <v>5</v>
      </c>
      <c r="C261" s="9">
        <v>5</v>
      </c>
      <c r="D261" s="9">
        <v>4</v>
      </c>
      <c r="E261" s="9">
        <v>5</v>
      </c>
      <c r="F261" s="9">
        <v>8</v>
      </c>
      <c r="G261" s="9">
        <v>9</v>
      </c>
      <c r="H261" s="9">
        <v>11</v>
      </c>
      <c r="I261" s="9">
        <v>2</v>
      </c>
      <c r="J261" s="9">
        <v>5</v>
      </c>
      <c r="K261" s="9">
        <v>5</v>
      </c>
      <c r="L261" s="9">
        <v>5</v>
      </c>
      <c r="M261" s="9">
        <v>0</v>
      </c>
      <c r="N261" s="9">
        <v>0</v>
      </c>
      <c r="O261" s="9">
        <v>0</v>
      </c>
      <c r="P261" s="9">
        <v>0</v>
      </c>
    </row>
    <row r="262" spans="1:16" x14ac:dyDescent="0.2">
      <c r="A262" s="63" t="s">
        <v>193</v>
      </c>
      <c r="B262" s="9">
        <v>0</v>
      </c>
      <c r="C262" s="9">
        <v>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</row>
    <row r="263" spans="1:16" x14ac:dyDescent="0.2">
      <c r="A263" s="63" t="s">
        <v>42</v>
      </c>
      <c r="B263" s="9">
        <v>0</v>
      </c>
      <c r="C263" s="9">
        <v>1</v>
      </c>
      <c r="D263" s="9">
        <v>2</v>
      </c>
      <c r="E263" s="9">
        <v>3</v>
      </c>
      <c r="F263" s="9">
        <v>4</v>
      </c>
      <c r="G263" s="9">
        <v>5</v>
      </c>
      <c r="H263" s="9">
        <v>5</v>
      </c>
      <c r="I263" s="9">
        <v>0</v>
      </c>
      <c r="J263" s="9">
        <v>0</v>
      </c>
      <c r="K263" s="9">
        <v>1</v>
      </c>
      <c r="L263" s="9">
        <v>1</v>
      </c>
      <c r="M263" s="9">
        <v>0</v>
      </c>
      <c r="N263" s="9">
        <v>0</v>
      </c>
      <c r="O263" s="9">
        <v>0</v>
      </c>
      <c r="P263" s="9">
        <v>0</v>
      </c>
    </row>
    <row r="264" spans="1:16" x14ac:dyDescent="0.2">
      <c r="A264" s="63" t="s">
        <v>73</v>
      </c>
      <c r="B264" s="9">
        <v>1</v>
      </c>
      <c r="C264" s="9">
        <v>1</v>
      </c>
      <c r="D264" s="9">
        <v>1</v>
      </c>
      <c r="E264" s="9">
        <v>1</v>
      </c>
      <c r="F264" s="9">
        <v>2</v>
      </c>
      <c r="G264" s="9">
        <v>2</v>
      </c>
      <c r="H264" s="9">
        <v>3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</row>
    <row r="265" spans="1:16" x14ac:dyDescent="0.2">
      <c r="A265" s="63" t="s">
        <v>194</v>
      </c>
      <c r="B265" s="9">
        <v>0</v>
      </c>
      <c r="C265" s="9">
        <v>1</v>
      </c>
      <c r="D265" s="9">
        <v>0</v>
      </c>
      <c r="E265" s="9">
        <v>1</v>
      </c>
      <c r="F265" s="9">
        <v>2</v>
      </c>
      <c r="G265" s="9">
        <v>2</v>
      </c>
      <c r="H265" s="9">
        <v>2</v>
      </c>
      <c r="I265" s="9">
        <v>1</v>
      </c>
      <c r="J265" s="9">
        <v>1</v>
      </c>
      <c r="K265" s="9">
        <v>1</v>
      </c>
      <c r="L265" s="9">
        <v>1</v>
      </c>
      <c r="M265" s="9">
        <v>0</v>
      </c>
      <c r="N265" s="9">
        <v>0</v>
      </c>
      <c r="O265" s="9">
        <v>0</v>
      </c>
      <c r="P265" s="9">
        <v>0</v>
      </c>
    </row>
    <row r="266" spans="1:16" x14ac:dyDescent="0.2">
      <c r="A266" s="63" t="s">
        <v>129</v>
      </c>
      <c r="B266" s="9">
        <v>2</v>
      </c>
      <c r="C266" s="9">
        <v>2</v>
      </c>
      <c r="D266" s="9">
        <v>0</v>
      </c>
      <c r="E266" s="9">
        <v>0</v>
      </c>
      <c r="F266" s="9">
        <v>1</v>
      </c>
      <c r="G266" s="9">
        <v>2</v>
      </c>
      <c r="H266" s="9">
        <v>4</v>
      </c>
      <c r="I266" s="9">
        <v>0</v>
      </c>
      <c r="J266" s="9">
        <v>1</v>
      </c>
      <c r="K266" s="9">
        <v>2</v>
      </c>
      <c r="L266" s="9">
        <v>2</v>
      </c>
      <c r="M266" s="9">
        <v>0</v>
      </c>
      <c r="N266" s="9">
        <v>0</v>
      </c>
      <c r="O266" s="9">
        <v>0</v>
      </c>
      <c r="P266" s="9">
        <v>0</v>
      </c>
    </row>
    <row r="267" spans="1:16" x14ac:dyDescent="0.2">
      <c r="A267" s="63" t="s">
        <v>310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</v>
      </c>
      <c r="J267" s="9">
        <v>2</v>
      </c>
      <c r="K267" s="9">
        <v>2</v>
      </c>
      <c r="L267" s="9">
        <v>2</v>
      </c>
      <c r="M267" s="9">
        <v>0</v>
      </c>
      <c r="N267" s="9">
        <v>0</v>
      </c>
      <c r="O267" s="9">
        <v>0</v>
      </c>
      <c r="P267" s="9">
        <v>0</v>
      </c>
    </row>
    <row r="268" spans="1:16" x14ac:dyDescent="0.2">
      <c r="A268" s="63" t="s">
        <v>266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1</v>
      </c>
      <c r="H268" s="9">
        <v>1</v>
      </c>
      <c r="I268" s="9">
        <v>0</v>
      </c>
      <c r="J268" s="9">
        <v>1</v>
      </c>
      <c r="K268" s="9">
        <v>2</v>
      </c>
      <c r="L268" s="9">
        <v>2</v>
      </c>
      <c r="M268" s="9">
        <v>0</v>
      </c>
      <c r="N268" s="9">
        <v>0</v>
      </c>
      <c r="O268" s="9">
        <v>0</v>
      </c>
      <c r="P268" s="9">
        <v>0</v>
      </c>
    </row>
    <row r="269" spans="1:16" x14ac:dyDescent="0.2">
      <c r="A269" s="63" t="s">
        <v>274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1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</row>
    <row r="270" spans="1:16" x14ac:dyDescent="0.2">
      <c r="A270" s="63" t="s">
        <v>276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1</v>
      </c>
      <c r="J270" s="9">
        <v>1</v>
      </c>
      <c r="K270" s="9">
        <v>2</v>
      </c>
      <c r="L270" s="9">
        <v>2</v>
      </c>
      <c r="M270" s="9">
        <v>0</v>
      </c>
      <c r="N270" s="9">
        <v>0</v>
      </c>
      <c r="O270" s="9">
        <v>0</v>
      </c>
      <c r="P270" s="9">
        <v>0</v>
      </c>
    </row>
    <row r="271" spans="1:16" x14ac:dyDescent="0.2">
      <c r="A271" s="63" t="s">
        <v>256</v>
      </c>
      <c r="B271" s="9">
        <v>0</v>
      </c>
      <c r="C271" s="9">
        <v>0</v>
      </c>
      <c r="D271" s="9">
        <v>0</v>
      </c>
      <c r="E271" s="9">
        <v>0</v>
      </c>
      <c r="F271" s="9">
        <v>1</v>
      </c>
      <c r="G271" s="9">
        <v>1</v>
      </c>
      <c r="H271" s="9">
        <v>1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</row>
    <row r="272" spans="1:16" x14ac:dyDescent="0.2">
      <c r="A272" s="63" t="s">
        <v>84</v>
      </c>
      <c r="B272" s="9">
        <v>0</v>
      </c>
      <c r="C272" s="9">
        <v>0</v>
      </c>
      <c r="D272" s="9">
        <v>1</v>
      </c>
      <c r="E272" s="9">
        <v>2</v>
      </c>
      <c r="F272" s="9">
        <v>2</v>
      </c>
      <c r="G272" s="9">
        <v>2</v>
      </c>
      <c r="H272" s="9">
        <v>3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x14ac:dyDescent="0.2">
      <c r="A273" s="63" t="s">
        <v>200</v>
      </c>
      <c r="B273" s="9">
        <v>0</v>
      </c>
      <c r="C273" s="9">
        <v>1</v>
      </c>
      <c r="D273" s="9">
        <v>0</v>
      </c>
      <c r="E273" s="9">
        <v>0</v>
      </c>
      <c r="F273" s="9">
        <v>0</v>
      </c>
      <c r="G273" s="9">
        <v>1</v>
      </c>
      <c r="H273" s="9">
        <v>1</v>
      </c>
      <c r="I273" s="9">
        <v>0</v>
      </c>
      <c r="J273" s="9">
        <v>0</v>
      </c>
      <c r="K273" s="9">
        <v>1</v>
      </c>
      <c r="L273" s="9">
        <v>1</v>
      </c>
      <c r="M273" s="9">
        <v>0</v>
      </c>
      <c r="N273" s="9">
        <v>0</v>
      </c>
      <c r="O273" s="9">
        <v>0</v>
      </c>
      <c r="P273" s="9">
        <v>0</v>
      </c>
    </row>
    <row r="274" spans="1:16" x14ac:dyDescent="0.2">
      <c r="A274" s="63" t="s">
        <v>257</v>
      </c>
      <c r="B274" s="9">
        <v>0</v>
      </c>
      <c r="C274" s="9">
        <v>0</v>
      </c>
      <c r="D274" s="9">
        <v>0</v>
      </c>
      <c r="E274" s="9">
        <v>0</v>
      </c>
      <c r="F274" s="9">
        <v>1</v>
      </c>
      <c r="G274" s="9">
        <v>1</v>
      </c>
      <c r="H274" s="9">
        <v>1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</row>
    <row r="275" spans="1:16" x14ac:dyDescent="0.2">
      <c r="A275" s="63" t="s">
        <v>133</v>
      </c>
      <c r="B275" s="9">
        <v>2</v>
      </c>
      <c r="C275" s="9">
        <v>2</v>
      </c>
      <c r="D275" s="9">
        <v>0</v>
      </c>
      <c r="E275" s="9">
        <v>0</v>
      </c>
      <c r="F275" s="9">
        <v>1</v>
      </c>
      <c r="G275" s="9">
        <v>1</v>
      </c>
      <c r="H275" s="9">
        <v>1</v>
      </c>
      <c r="I275" s="9">
        <v>1</v>
      </c>
      <c r="J275" s="9">
        <v>1</v>
      </c>
      <c r="K275" s="9">
        <v>1</v>
      </c>
      <c r="L275" s="9">
        <v>1</v>
      </c>
      <c r="M275" s="9">
        <v>0</v>
      </c>
      <c r="N275" s="9">
        <v>0</v>
      </c>
      <c r="O275" s="9">
        <v>0</v>
      </c>
      <c r="P275" s="9">
        <v>0</v>
      </c>
    </row>
    <row r="276" spans="1:16" x14ac:dyDescent="0.2">
      <c r="A276" s="63" t="s">
        <v>31</v>
      </c>
      <c r="B276" s="9">
        <v>4</v>
      </c>
      <c r="C276" s="9">
        <v>6</v>
      </c>
      <c r="D276" s="9">
        <v>3</v>
      </c>
      <c r="E276" s="9">
        <v>4</v>
      </c>
      <c r="F276" s="9">
        <v>5</v>
      </c>
      <c r="G276" s="9">
        <v>5</v>
      </c>
      <c r="H276" s="9">
        <v>5</v>
      </c>
      <c r="I276" s="9">
        <v>0</v>
      </c>
      <c r="J276" s="9">
        <v>1</v>
      </c>
      <c r="K276" s="9">
        <v>1</v>
      </c>
      <c r="L276" s="9">
        <v>1</v>
      </c>
      <c r="M276" s="9">
        <v>0</v>
      </c>
      <c r="N276" s="9">
        <v>0</v>
      </c>
      <c r="O276" s="9">
        <v>0</v>
      </c>
      <c r="P276" s="9">
        <v>0</v>
      </c>
    </row>
    <row r="277" spans="1:16" x14ac:dyDescent="0.2">
      <c r="A277" s="63" t="s">
        <v>202</v>
      </c>
      <c r="B277" s="9">
        <v>1</v>
      </c>
      <c r="C277" s="9">
        <v>1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</row>
    <row r="278" spans="1:16" x14ac:dyDescent="0.2">
      <c r="A278" s="63" t="s">
        <v>283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1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</row>
    <row r="279" spans="1:16" x14ac:dyDescent="0.2">
      <c r="A279" s="63" t="s">
        <v>311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1</v>
      </c>
      <c r="J279" s="9">
        <v>1</v>
      </c>
      <c r="K279" s="9">
        <v>1</v>
      </c>
      <c r="L279" s="9">
        <v>1</v>
      </c>
      <c r="M279" s="9">
        <v>0</v>
      </c>
      <c r="N279" s="9">
        <v>0</v>
      </c>
      <c r="O279" s="9">
        <v>0</v>
      </c>
      <c r="P279" s="9">
        <v>0</v>
      </c>
    </row>
    <row r="280" spans="1:16" x14ac:dyDescent="0.2">
      <c r="A280" s="63" t="s">
        <v>258</v>
      </c>
      <c r="B280" s="9">
        <v>0</v>
      </c>
      <c r="C280" s="9">
        <v>0</v>
      </c>
      <c r="D280" s="9">
        <v>0</v>
      </c>
      <c r="E280" s="9">
        <v>0</v>
      </c>
      <c r="F280" s="9">
        <v>1</v>
      </c>
      <c r="G280" s="9">
        <v>1</v>
      </c>
      <c r="H280" s="9">
        <v>1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</row>
    <row r="281" spans="1:16" x14ac:dyDescent="0.2">
      <c r="A281" s="63" t="s">
        <v>270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1</v>
      </c>
      <c r="K281" s="9">
        <v>1</v>
      </c>
      <c r="L281" s="9">
        <v>1</v>
      </c>
      <c r="M281" s="9">
        <v>0</v>
      </c>
      <c r="N281" s="9">
        <v>0</v>
      </c>
      <c r="O281" s="9">
        <v>0</v>
      </c>
      <c r="P281" s="9">
        <v>0</v>
      </c>
    </row>
    <row r="282" spans="1:16" x14ac:dyDescent="0.2">
      <c r="A282" s="63" t="s">
        <v>204</v>
      </c>
      <c r="B282" s="9">
        <v>1</v>
      </c>
      <c r="C282" s="9">
        <v>1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</row>
    <row r="283" spans="1:16" x14ac:dyDescent="0.2">
      <c r="A283" s="63" t="s">
        <v>262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1:16" x14ac:dyDescent="0.2">
      <c r="A284" s="63" t="s">
        <v>247</v>
      </c>
      <c r="B284" s="9">
        <v>0</v>
      </c>
      <c r="C284" s="9">
        <v>0</v>
      </c>
      <c r="D284" s="9">
        <v>0</v>
      </c>
      <c r="E284" s="9">
        <v>1</v>
      </c>
      <c r="F284" s="9">
        <v>1</v>
      </c>
      <c r="G284" s="9">
        <v>1</v>
      </c>
      <c r="H284" s="9">
        <v>1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</row>
    <row r="285" spans="1:16" x14ac:dyDescent="0.2">
      <c r="A285" s="63" t="s">
        <v>206</v>
      </c>
      <c r="B285" s="9">
        <v>1</v>
      </c>
      <c r="C285" s="9">
        <v>1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</row>
    <row r="286" spans="1:16" x14ac:dyDescent="0.2">
      <c r="A286" s="63" t="s">
        <v>90</v>
      </c>
      <c r="B286" s="9">
        <v>6</v>
      </c>
      <c r="C286" s="9">
        <v>8</v>
      </c>
      <c r="D286" s="9">
        <v>0</v>
      </c>
      <c r="E286" s="9">
        <v>0</v>
      </c>
      <c r="F286" s="9">
        <v>1</v>
      </c>
      <c r="G286" s="9">
        <v>1</v>
      </c>
      <c r="H286" s="9">
        <v>1</v>
      </c>
      <c r="I286" s="9">
        <v>0</v>
      </c>
      <c r="J286" s="9">
        <v>1</v>
      </c>
      <c r="K286" s="9">
        <v>1</v>
      </c>
      <c r="L286" s="9">
        <v>2</v>
      </c>
      <c r="M286" s="9">
        <v>0</v>
      </c>
      <c r="N286" s="9">
        <v>0</v>
      </c>
      <c r="O286" s="9">
        <v>0</v>
      </c>
      <c r="P286" s="9">
        <v>0</v>
      </c>
    </row>
    <row r="287" spans="1:16" ht="13.5" thickBot="1" x14ac:dyDescent="0.25">
      <c r="A287" s="63" t="s">
        <v>85</v>
      </c>
      <c r="B287" s="9">
        <v>12</v>
      </c>
      <c r="C287" s="9">
        <v>24</v>
      </c>
      <c r="D287" s="9">
        <v>0</v>
      </c>
      <c r="E287" s="9">
        <v>1</v>
      </c>
      <c r="F287" s="9">
        <v>2</v>
      </c>
      <c r="G287" s="9">
        <v>3</v>
      </c>
      <c r="H287" s="9">
        <v>6</v>
      </c>
      <c r="I287" s="9">
        <v>2</v>
      </c>
      <c r="J287" s="9">
        <v>3</v>
      </c>
      <c r="K287" s="9">
        <v>4</v>
      </c>
      <c r="L287" s="9">
        <v>4</v>
      </c>
      <c r="M287" s="9">
        <v>0</v>
      </c>
      <c r="N287" s="9">
        <v>0</v>
      </c>
      <c r="O287" s="9">
        <v>0</v>
      </c>
      <c r="P287" s="9">
        <v>0</v>
      </c>
    </row>
    <row r="288" spans="1:16" x14ac:dyDescent="0.2">
      <c r="A288" s="55" t="s">
        <v>0</v>
      </c>
      <c r="B288" s="56">
        <f>SUBTOTAL(109,Tabela3[Število do: 20.3.2020])</f>
        <v>786</v>
      </c>
      <c r="C288" s="56">
        <f>SUBTOTAL(109,C7:C287)</f>
        <v>1235</v>
      </c>
      <c r="D288" s="56">
        <f>SUBTOTAL(109,D7:D287)</f>
        <v>216</v>
      </c>
      <c r="E288" s="56">
        <f>SUBTOTAL(109,E7:E287)</f>
        <v>568</v>
      </c>
      <c r="F288" s="56">
        <f>SUBTOTAL(109,Tabela3[Število do: 17.4.2020])</f>
        <v>860</v>
      </c>
      <c r="G288" s="56">
        <f>SUBTOTAL(109,Tabela3[Število do: 24.4.20202])</f>
        <v>1091</v>
      </c>
      <c r="H288" s="56">
        <f>SUBTOTAL(109,Tabela3[Število do: 30.4.20202])</f>
        <v>1513</v>
      </c>
      <c r="I288" s="56">
        <f>SUBTOTAL(109,Tabela3[Število do: 8.5.2020])</f>
        <v>218</v>
      </c>
      <c r="J288" s="56">
        <f>SUBTOTAL(109,Tabela3[Število do: 15.5.2020])</f>
        <v>395</v>
      </c>
      <c r="K288" s="56">
        <f>SUBTOTAL(109,Tabela3[Število do: 22.5.2020])</f>
        <v>535</v>
      </c>
      <c r="L288" s="56">
        <f>SUBTOTAL(109,Tabela3[Število do: 29.5.2020])</f>
        <v>658</v>
      </c>
      <c r="M288" s="56">
        <f>SUBTOTAL(109,Tabela3[Število do: 5.6.2020])</f>
        <v>152</v>
      </c>
      <c r="N288" s="56">
        <f>SUBTOTAL(109,Tabela3[Število do: 12.6.2020])</f>
        <v>339</v>
      </c>
      <c r="O288" s="56">
        <f>SUBTOTAL(109,Tabela3[Število do: 19.6.2020])</f>
        <v>575</v>
      </c>
      <c r="P288" s="56">
        <f>SUBTOTAL(109,Tabela3[Število do: 26.6.2020])</f>
        <v>745</v>
      </c>
    </row>
    <row r="289" spans="1:1" x14ac:dyDescent="0.2">
      <c r="A289" s="2" t="s">
        <v>1</v>
      </c>
    </row>
  </sheetData>
  <mergeCells count="1">
    <mergeCell ref="A4:N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93D2-851F-4651-BABA-579060B49B32}">
  <dimension ref="A2:AE22"/>
  <sheetViews>
    <sheetView zoomScaleNormal="100" workbookViewId="0"/>
  </sheetViews>
  <sheetFormatPr defaultRowHeight="12.75" x14ac:dyDescent="0.2"/>
  <cols>
    <col min="1" max="1" width="28.140625" style="2" customWidth="1"/>
    <col min="2" max="17" width="9.7109375" style="2" customWidth="1"/>
    <col min="18" max="38" width="9.7109375" customWidth="1"/>
  </cols>
  <sheetData>
    <row r="2" spans="1:31" s="4" customFormat="1" ht="15" x14ac:dyDescent="0.25">
      <c r="A2" s="5" t="str">
        <f>'Izbrisi_po dnevih'!A2</f>
        <v>Datum: 29. 6. 2020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1" x14ac:dyDescent="0.2">
      <c r="R3" s="1"/>
    </row>
    <row r="4" spans="1:31" s="4" customFormat="1" ht="15" x14ac:dyDescent="0.25">
      <c r="A4" s="77" t="s">
        <v>324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"/>
      <c r="Q4" s="3"/>
    </row>
    <row r="5" spans="1:31" ht="13.5" thickBot="1" x14ac:dyDescent="0.25"/>
    <row r="6" spans="1:31" s="35" customFormat="1" ht="13.5" customHeight="1" x14ac:dyDescent="0.2">
      <c r="A6" s="78" t="s">
        <v>207</v>
      </c>
      <c r="B6" s="75" t="s">
        <v>228</v>
      </c>
      <c r="C6" s="76"/>
      <c r="D6" s="75" t="s">
        <v>229</v>
      </c>
      <c r="E6" s="76" t="s">
        <v>232</v>
      </c>
      <c r="F6" s="75" t="s">
        <v>230</v>
      </c>
      <c r="G6" s="76" t="s">
        <v>233</v>
      </c>
      <c r="H6" s="75" t="s">
        <v>231</v>
      </c>
      <c r="I6" s="76" t="s">
        <v>234</v>
      </c>
      <c r="J6" s="75" t="s">
        <v>248</v>
      </c>
      <c r="K6" s="76" t="s">
        <v>234</v>
      </c>
      <c r="L6" s="75" t="s">
        <v>261</v>
      </c>
      <c r="M6" s="76" t="s">
        <v>234</v>
      </c>
      <c r="N6" s="75" t="s">
        <v>269</v>
      </c>
      <c r="O6" s="76" t="s">
        <v>234</v>
      </c>
      <c r="P6" s="75" t="s">
        <v>314</v>
      </c>
      <c r="Q6" s="76" t="s">
        <v>234</v>
      </c>
      <c r="R6" s="75" t="s">
        <v>315</v>
      </c>
      <c r="S6" s="76" t="s">
        <v>234</v>
      </c>
      <c r="T6" s="75" t="s">
        <v>316</v>
      </c>
      <c r="U6" s="76" t="s">
        <v>234</v>
      </c>
      <c r="V6" s="75" t="s">
        <v>317</v>
      </c>
      <c r="W6" s="76" t="s">
        <v>234</v>
      </c>
      <c r="X6" s="75" t="s">
        <v>318</v>
      </c>
      <c r="Y6" s="76" t="s">
        <v>234</v>
      </c>
      <c r="Z6" s="75" t="s">
        <v>319</v>
      </c>
      <c r="AA6" s="76" t="s">
        <v>234</v>
      </c>
      <c r="AB6" s="75" t="s">
        <v>325</v>
      </c>
      <c r="AC6" s="76" t="s">
        <v>234</v>
      </c>
      <c r="AD6" s="75" t="s">
        <v>336</v>
      </c>
      <c r="AE6" s="76" t="s">
        <v>234</v>
      </c>
    </row>
    <row r="7" spans="1:31" s="7" customFormat="1" ht="13.5" thickBot="1" x14ac:dyDescent="0.25">
      <c r="A7" s="79"/>
      <c r="B7" s="22" t="s">
        <v>208</v>
      </c>
      <c r="C7" s="23" t="s">
        <v>209</v>
      </c>
      <c r="D7" s="22" t="s">
        <v>208</v>
      </c>
      <c r="E7" s="23" t="s">
        <v>209</v>
      </c>
      <c r="F7" s="22" t="s">
        <v>208</v>
      </c>
      <c r="G7" s="23" t="s">
        <v>209</v>
      </c>
      <c r="H7" s="22" t="s">
        <v>208</v>
      </c>
      <c r="I7" s="23" t="s">
        <v>209</v>
      </c>
      <c r="J7" s="22" t="s">
        <v>208</v>
      </c>
      <c r="K7" s="23" t="s">
        <v>209</v>
      </c>
      <c r="L7" s="22" t="s">
        <v>208</v>
      </c>
      <c r="M7" s="23" t="s">
        <v>209</v>
      </c>
      <c r="N7" s="22" t="s">
        <v>208</v>
      </c>
      <c r="O7" s="23" t="s">
        <v>209</v>
      </c>
      <c r="P7" s="22" t="s">
        <v>208</v>
      </c>
      <c r="Q7" s="23" t="s">
        <v>209</v>
      </c>
      <c r="R7" s="22" t="s">
        <v>208</v>
      </c>
      <c r="S7" s="23" t="s">
        <v>209</v>
      </c>
      <c r="T7" s="22" t="s">
        <v>208</v>
      </c>
      <c r="U7" s="23" t="s">
        <v>209</v>
      </c>
      <c r="V7" s="22" t="s">
        <v>208</v>
      </c>
      <c r="W7" s="23" t="s">
        <v>209</v>
      </c>
      <c r="X7" s="22" t="s">
        <v>208</v>
      </c>
      <c r="Y7" s="23" t="s">
        <v>209</v>
      </c>
      <c r="Z7" s="22" t="s">
        <v>208</v>
      </c>
      <c r="AA7" s="23" t="s">
        <v>209</v>
      </c>
      <c r="AB7" s="22" t="s">
        <v>208</v>
      </c>
      <c r="AC7" s="23" t="s">
        <v>209</v>
      </c>
      <c r="AD7" s="22" t="s">
        <v>208</v>
      </c>
      <c r="AE7" s="23" t="s">
        <v>209</v>
      </c>
    </row>
    <row r="8" spans="1:31" x14ac:dyDescent="0.2">
      <c r="A8" s="48" t="s">
        <v>210</v>
      </c>
      <c r="B8" s="36">
        <v>25</v>
      </c>
      <c r="C8" s="37">
        <f t="shared" ref="C8:E19" si="0">ROUND(B8/B$20,4)</f>
        <v>3.1800000000000002E-2</v>
      </c>
      <c r="D8" s="36">
        <v>32</v>
      </c>
      <c r="E8" s="37">
        <f t="shared" si="0"/>
        <v>2.5899999999999999E-2</v>
      </c>
      <c r="F8" s="36">
        <v>7</v>
      </c>
      <c r="G8" s="37">
        <f>ROUND(F8/F$20,4)</f>
        <v>3.2399999999999998E-2</v>
      </c>
      <c r="H8" s="36">
        <v>15</v>
      </c>
      <c r="I8" s="64">
        <f>ROUND(H8/H$20,4)</f>
        <v>2.64E-2</v>
      </c>
      <c r="J8" s="36">
        <v>19</v>
      </c>
      <c r="K8" s="64">
        <f>ROUND(J8/J$20,4)</f>
        <v>2.2100000000000002E-2</v>
      </c>
      <c r="L8" s="36">
        <v>25</v>
      </c>
      <c r="M8" s="64">
        <f>ROUND(L8/L$20,4)</f>
        <v>2.29E-2</v>
      </c>
      <c r="N8" s="36">
        <v>39</v>
      </c>
      <c r="O8" s="64">
        <f>ROUND(N8/N$20,4)</f>
        <v>2.58E-2</v>
      </c>
      <c r="P8" s="36">
        <v>5</v>
      </c>
      <c r="Q8" s="64">
        <f>ROUND(P8/P$20,4)</f>
        <v>2.29E-2</v>
      </c>
      <c r="R8" s="36">
        <v>10</v>
      </c>
      <c r="S8" s="64">
        <f>ROUND(R8/R$20,4)</f>
        <v>2.53E-2</v>
      </c>
      <c r="T8" s="36">
        <v>19</v>
      </c>
      <c r="U8" s="64">
        <f>ROUND(T8/T$20,4)</f>
        <v>3.5499999999999997E-2</v>
      </c>
      <c r="V8" s="36">
        <v>24</v>
      </c>
      <c r="W8" s="64">
        <f>ROUND(V8/V$20,4)</f>
        <v>3.6499999999999998E-2</v>
      </c>
      <c r="X8" s="36">
        <v>1</v>
      </c>
      <c r="Y8" s="64">
        <f>ROUND(X8/X$20,4)</f>
        <v>6.6E-3</v>
      </c>
      <c r="Z8" s="36">
        <v>8</v>
      </c>
      <c r="AA8" s="64">
        <f>ROUND(Z8/Z$20,4)</f>
        <v>2.3599999999999999E-2</v>
      </c>
      <c r="AB8" s="36">
        <v>10</v>
      </c>
      <c r="AC8" s="64">
        <f>ROUND(AB8/AB$20,4)</f>
        <v>1.7399999999999999E-2</v>
      </c>
      <c r="AD8" s="36">
        <v>11</v>
      </c>
      <c r="AE8" s="64">
        <f>ROUND(AD8/AD$20,4)</f>
        <v>1.4800000000000001E-2</v>
      </c>
    </row>
    <row r="9" spans="1:31" x14ac:dyDescent="0.2">
      <c r="A9" s="49" t="s">
        <v>211</v>
      </c>
      <c r="B9" s="38">
        <v>125</v>
      </c>
      <c r="C9" s="39">
        <f t="shared" si="0"/>
        <v>0.159</v>
      </c>
      <c r="D9" s="38">
        <v>197</v>
      </c>
      <c r="E9" s="39">
        <f t="shared" si="0"/>
        <v>0.15939999999999999</v>
      </c>
      <c r="F9" s="38">
        <v>24</v>
      </c>
      <c r="G9" s="39">
        <f t="shared" ref="G9:I19" si="1">ROUND(F9/F$20,4)</f>
        <v>0.1111</v>
      </c>
      <c r="H9" s="38">
        <v>78</v>
      </c>
      <c r="I9" s="40">
        <f t="shared" si="1"/>
        <v>0.13730000000000001</v>
      </c>
      <c r="J9" s="38">
        <v>115</v>
      </c>
      <c r="K9" s="40">
        <f t="shared" ref="K9:K19" si="2">ROUND(J9/J$20,4)</f>
        <v>0.13370000000000001</v>
      </c>
      <c r="L9" s="38">
        <v>137</v>
      </c>
      <c r="M9" s="40">
        <f t="shared" ref="M9:M19" si="3">ROUND(L9/L$20,4)</f>
        <v>0.12559999999999999</v>
      </c>
      <c r="N9" s="38">
        <v>195</v>
      </c>
      <c r="O9" s="40">
        <f t="shared" ref="O9:O19" si="4">ROUND(N9/N$20,4)</f>
        <v>0.12889999999999999</v>
      </c>
      <c r="P9" s="38">
        <v>30</v>
      </c>
      <c r="Q9" s="40">
        <f t="shared" ref="Q9:Q19" si="5">ROUND(P9/P$20,4)</f>
        <v>0.1376</v>
      </c>
      <c r="R9" s="38">
        <v>52</v>
      </c>
      <c r="S9" s="40">
        <f t="shared" ref="S9:S19" si="6">ROUND(R9/R$20,4)</f>
        <v>0.13159999999999999</v>
      </c>
      <c r="T9" s="38">
        <v>68</v>
      </c>
      <c r="U9" s="40">
        <f t="shared" ref="U9:U19" si="7">ROUND(T9/T$20,4)</f>
        <v>0.12709999999999999</v>
      </c>
      <c r="V9" s="38">
        <v>85</v>
      </c>
      <c r="W9" s="40">
        <f t="shared" ref="W9:W19" si="8">ROUND(V9/V$20,4)</f>
        <v>0.12920000000000001</v>
      </c>
      <c r="X9" s="38">
        <v>21</v>
      </c>
      <c r="Y9" s="40">
        <f t="shared" ref="Y9:Y19" si="9">ROUND(X9/X$20,4)</f>
        <v>0.13819999999999999</v>
      </c>
      <c r="Z9" s="38">
        <v>43</v>
      </c>
      <c r="AA9" s="40">
        <f t="shared" ref="AA9:AA19" si="10">ROUND(Z9/Z$20,4)</f>
        <v>0.1268</v>
      </c>
      <c r="AB9" s="38">
        <v>70</v>
      </c>
      <c r="AC9" s="40">
        <f t="shared" ref="AC9:AC19" si="11">ROUND(AB9/AB$20,4)</f>
        <v>0.1217</v>
      </c>
      <c r="AD9" s="38">
        <v>85</v>
      </c>
      <c r="AE9" s="40">
        <f t="shared" ref="AE9:AE19" si="12">ROUND(AD9/AD$20,4)</f>
        <v>0.11409999999999999</v>
      </c>
    </row>
    <row r="10" spans="1:31" x14ac:dyDescent="0.2">
      <c r="A10" s="50" t="s">
        <v>212</v>
      </c>
      <c r="B10" s="41">
        <v>15</v>
      </c>
      <c r="C10" s="42">
        <f t="shared" si="0"/>
        <v>1.9099999999999999E-2</v>
      </c>
      <c r="D10" s="41">
        <v>26</v>
      </c>
      <c r="E10" s="42">
        <f t="shared" si="0"/>
        <v>2.1000000000000001E-2</v>
      </c>
      <c r="F10" s="41">
        <v>4</v>
      </c>
      <c r="G10" s="42">
        <f t="shared" si="1"/>
        <v>1.8499999999999999E-2</v>
      </c>
      <c r="H10" s="41">
        <v>13</v>
      </c>
      <c r="I10" s="43">
        <f t="shared" si="1"/>
        <v>2.29E-2</v>
      </c>
      <c r="J10" s="41">
        <v>16</v>
      </c>
      <c r="K10" s="43">
        <f t="shared" si="2"/>
        <v>1.8599999999999998E-2</v>
      </c>
      <c r="L10" s="41">
        <v>19</v>
      </c>
      <c r="M10" s="43">
        <f t="shared" si="3"/>
        <v>1.7399999999999999E-2</v>
      </c>
      <c r="N10" s="41">
        <v>28</v>
      </c>
      <c r="O10" s="43">
        <f t="shared" si="4"/>
        <v>1.8499999999999999E-2</v>
      </c>
      <c r="P10" s="41">
        <v>2</v>
      </c>
      <c r="Q10" s="43">
        <f t="shared" si="5"/>
        <v>9.1999999999999998E-3</v>
      </c>
      <c r="R10" s="41">
        <v>9</v>
      </c>
      <c r="S10" s="43">
        <f t="shared" si="6"/>
        <v>2.2800000000000001E-2</v>
      </c>
      <c r="T10" s="41">
        <v>9</v>
      </c>
      <c r="U10" s="43">
        <f t="shared" si="7"/>
        <v>1.6799999999999999E-2</v>
      </c>
      <c r="V10" s="41">
        <v>15</v>
      </c>
      <c r="W10" s="43">
        <f t="shared" si="8"/>
        <v>2.2800000000000001E-2</v>
      </c>
      <c r="X10" s="41">
        <v>4</v>
      </c>
      <c r="Y10" s="43">
        <f t="shared" si="9"/>
        <v>2.63E-2</v>
      </c>
      <c r="Z10" s="41">
        <v>10</v>
      </c>
      <c r="AA10" s="43">
        <f t="shared" si="10"/>
        <v>2.9499999999999998E-2</v>
      </c>
      <c r="AB10" s="41">
        <v>13</v>
      </c>
      <c r="AC10" s="43">
        <f t="shared" si="11"/>
        <v>2.2599999999999999E-2</v>
      </c>
      <c r="AD10" s="41">
        <v>17</v>
      </c>
      <c r="AE10" s="43">
        <f t="shared" si="12"/>
        <v>2.2800000000000001E-2</v>
      </c>
    </row>
    <row r="11" spans="1:31" x14ac:dyDescent="0.2">
      <c r="A11" s="49" t="s">
        <v>213</v>
      </c>
      <c r="B11" s="38">
        <v>81</v>
      </c>
      <c r="C11" s="39">
        <f t="shared" si="0"/>
        <v>0.1031</v>
      </c>
      <c r="D11" s="38">
        <v>131</v>
      </c>
      <c r="E11" s="39">
        <f t="shared" si="0"/>
        <v>0.106</v>
      </c>
      <c r="F11" s="38">
        <v>28</v>
      </c>
      <c r="G11" s="39">
        <f t="shared" si="1"/>
        <v>0.12959999999999999</v>
      </c>
      <c r="H11" s="38">
        <v>70</v>
      </c>
      <c r="I11" s="40">
        <f t="shared" si="1"/>
        <v>0.1232</v>
      </c>
      <c r="J11" s="38">
        <v>94</v>
      </c>
      <c r="K11" s="40">
        <f t="shared" si="2"/>
        <v>0.10929999999999999</v>
      </c>
      <c r="L11" s="38">
        <v>118</v>
      </c>
      <c r="M11" s="40">
        <f t="shared" si="3"/>
        <v>0.1082</v>
      </c>
      <c r="N11" s="38">
        <v>164</v>
      </c>
      <c r="O11" s="40">
        <f t="shared" si="4"/>
        <v>0.1084</v>
      </c>
      <c r="P11" s="38">
        <v>17</v>
      </c>
      <c r="Q11" s="40">
        <f t="shared" si="5"/>
        <v>7.8E-2</v>
      </c>
      <c r="R11" s="38">
        <v>39</v>
      </c>
      <c r="S11" s="40">
        <f t="shared" si="6"/>
        <v>9.8699999999999996E-2</v>
      </c>
      <c r="T11" s="38">
        <v>55</v>
      </c>
      <c r="U11" s="40">
        <f t="shared" si="7"/>
        <v>0.1028</v>
      </c>
      <c r="V11" s="38">
        <v>67</v>
      </c>
      <c r="W11" s="40">
        <f t="shared" si="8"/>
        <v>0.1018</v>
      </c>
      <c r="X11" s="38">
        <v>18</v>
      </c>
      <c r="Y11" s="40">
        <f t="shared" si="9"/>
        <v>0.11840000000000001</v>
      </c>
      <c r="Z11" s="38">
        <v>43</v>
      </c>
      <c r="AA11" s="40">
        <f t="shared" si="10"/>
        <v>0.1268</v>
      </c>
      <c r="AB11" s="38">
        <v>70</v>
      </c>
      <c r="AC11" s="40">
        <f t="shared" si="11"/>
        <v>0.1217</v>
      </c>
      <c r="AD11" s="38">
        <v>87</v>
      </c>
      <c r="AE11" s="40">
        <f t="shared" si="12"/>
        <v>0.1168</v>
      </c>
    </row>
    <row r="12" spans="1:31" x14ac:dyDescent="0.2">
      <c r="A12" s="50" t="s">
        <v>214</v>
      </c>
      <c r="B12" s="41">
        <v>12</v>
      </c>
      <c r="C12" s="42">
        <f t="shared" si="0"/>
        <v>1.5299999999999999E-2</v>
      </c>
      <c r="D12" s="41">
        <v>21</v>
      </c>
      <c r="E12" s="42">
        <f t="shared" si="0"/>
        <v>1.7000000000000001E-2</v>
      </c>
      <c r="F12" s="41">
        <v>4</v>
      </c>
      <c r="G12" s="42">
        <f t="shared" si="1"/>
        <v>1.8499999999999999E-2</v>
      </c>
      <c r="H12" s="41">
        <v>10</v>
      </c>
      <c r="I12" s="43">
        <f t="shared" si="1"/>
        <v>1.7600000000000001E-2</v>
      </c>
      <c r="J12" s="41">
        <v>17</v>
      </c>
      <c r="K12" s="43">
        <f t="shared" si="2"/>
        <v>1.9800000000000002E-2</v>
      </c>
      <c r="L12" s="41">
        <v>20</v>
      </c>
      <c r="M12" s="43">
        <f t="shared" si="3"/>
        <v>1.83E-2</v>
      </c>
      <c r="N12" s="41">
        <v>30</v>
      </c>
      <c r="O12" s="43">
        <f t="shared" si="4"/>
        <v>1.9800000000000002E-2</v>
      </c>
      <c r="P12" s="41">
        <v>4</v>
      </c>
      <c r="Q12" s="43">
        <f t="shared" si="5"/>
        <v>1.83E-2</v>
      </c>
      <c r="R12" s="41">
        <v>6</v>
      </c>
      <c r="S12" s="43">
        <f t="shared" si="6"/>
        <v>1.52E-2</v>
      </c>
      <c r="T12" s="41">
        <v>7</v>
      </c>
      <c r="U12" s="43">
        <f t="shared" si="7"/>
        <v>1.3100000000000001E-2</v>
      </c>
      <c r="V12" s="41">
        <v>9</v>
      </c>
      <c r="W12" s="43">
        <f t="shared" si="8"/>
        <v>1.37E-2</v>
      </c>
      <c r="X12" s="41">
        <v>3</v>
      </c>
      <c r="Y12" s="43">
        <f t="shared" si="9"/>
        <v>1.9699999999999999E-2</v>
      </c>
      <c r="Z12" s="41">
        <v>4</v>
      </c>
      <c r="AA12" s="43">
        <f t="shared" si="10"/>
        <v>1.18E-2</v>
      </c>
      <c r="AB12" s="41">
        <v>12</v>
      </c>
      <c r="AC12" s="43">
        <f t="shared" si="11"/>
        <v>2.0899999999999998E-2</v>
      </c>
      <c r="AD12" s="41">
        <v>14</v>
      </c>
      <c r="AE12" s="43">
        <f t="shared" si="12"/>
        <v>1.8800000000000001E-2</v>
      </c>
    </row>
    <row r="13" spans="1:31" x14ac:dyDescent="0.2">
      <c r="A13" s="49" t="s">
        <v>215</v>
      </c>
      <c r="B13" s="38">
        <v>19</v>
      </c>
      <c r="C13" s="39">
        <f t="shared" si="0"/>
        <v>2.4199999999999999E-2</v>
      </c>
      <c r="D13" s="38">
        <v>33</v>
      </c>
      <c r="E13" s="39">
        <f t="shared" si="0"/>
        <v>2.6700000000000002E-2</v>
      </c>
      <c r="F13" s="38">
        <v>5</v>
      </c>
      <c r="G13" s="39">
        <f t="shared" si="1"/>
        <v>2.3099999999999999E-2</v>
      </c>
      <c r="H13" s="38">
        <v>21</v>
      </c>
      <c r="I13" s="40">
        <f t="shared" si="1"/>
        <v>3.6999999999999998E-2</v>
      </c>
      <c r="J13" s="38">
        <v>35</v>
      </c>
      <c r="K13" s="40">
        <f t="shared" si="2"/>
        <v>4.07E-2</v>
      </c>
      <c r="L13" s="38">
        <v>42</v>
      </c>
      <c r="M13" s="40">
        <f t="shared" si="3"/>
        <v>3.85E-2</v>
      </c>
      <c r="N13" s="38">
        <v>52</v>
      </c>
      <c r="O13" s="40">
        <f t="shared" si="4"/>
        <v>3.44E-2</v>
      </c>
      <c r="P13" s="38">
        <v>7</v>
      </c>
      <c r="Q13" s="40">
        <f t="shared" si="5"/>
        <v>3.2099999999999997E-2</v>
      </c>
      <c r="R13" s="38">
        <v>9</v>
      </c>
      <c r="S13" s="40">
        <f t="shared" si="6"/>
        <v>2.2800000000000001E-2</v>
      </c>
      <c r="T13" s="38">
        <v>11</v>
      </c>
      <c r="U13" s="40">
        <f t="shared" si="7"/>
        <v>2.06E-2</v>
      </c>
      <c r="V13" s="38">
        <v>13</v>
      </c>
      <c r="W13" s="40">
        <f t="shared" si="8"/>
        <v>1.9800000000000002E-2</v>
      </c>
      <c r="X13" s="38">
        <v>5</v>
      </c>
      <c r="Y13" s="40">
        <f t="shared" si="9"/>
        <v>3.2899999999999999E-2</v>
      </c>
      <c r="Z13" s="38">
        <v>12</v>
      </c>
      <c r="AA13" s="40">
        <f t="shared" si="10"/>
        <v>3.5400000000000001E-2</v>
      </c>
      <c r="AB13" s="38">
        <v>19</v>
      </c>
      <c r="AC13" s="40">
        <f t="shared" si="11"/>
        <v>3.3000000000000002E-2</v>
      </c>
      <c r="AD13" s="38">
        <v>28</v>
      </c>
      <c r="AE13" s="40">
        <f t="shared" si="12"/>
        <v>3.7600000000000001E-2</v>
      </c>
    </row>
    <row r="14" spans="1:31" x14ac:dyDescent="0.2">
      <c r="A14" s="50" t="s">
        <v>216</v>
      </c>
      <c r="B14" s="41">
        <v>50</v>
      </c>
      <c r="C14" s="42">
        <f t="shared" si="0"/>
        <v>6.3600000000000004E-2</v>
      </c>
      <c r="D14" s="41">
        <v>69</v>
      </c>
      <c r="E14" s="42">
        <f t="shared" si="0"/>
        <v>5.5800000000000002E-2</v>
      </c>
      <c r="F14" s="41">
        <v>4</v>
      </c>
      <c r="G14" s="42">
        <f t="shared" si="1"/>
        <v>1.8499999999999999E-2</v>
      </c>
      <c r="H14" s="41">
        <v>14</v>
      </c>
      <c r="I14" s="43">
        <f t="shared" si="1"/>
        <v>2.46E-2</v>
      </c>
      <c r="J14" s="41">
        <v>34</v>
      </c>
      <c r="K14" s="43">
        <f t="shared" si="2"/>
        <v>3.95E-2</v>
      </c>
      <c r="L14" s="41">
        <v>48</v>
      </c>
      <c r="M14" s="43">
        <f t="shared" si="3"/>
        <v>4.3999999999999997E-2</v>
      </c>
      <c r="N14" s="41">
        <v>67</v>
      </c>
      <c r="O14" s="43">
        <f t="shared" si="4"/>
        <v>4.4299999999999999E-2</v>
      </c>
      <c r="P14" s="41">
        <v>17</v>
      </c>
      <c r="Q14" s="43">
        <f t="shared" si="5"/>
        <v>7.8E-2</v>
      </c>
      <c r="R14" s="41">
        <v>31</v>
      </c>
      <c r="S14" s="43">
        <f t="shared" si="6"/>
        <v>7.85E-2</v>
      </c>
      <c r="T14" s="41">
        <v>41</v>
      </c>
      <c r="U14" s="43">
        <f t="shared" si="7"/>
        <v>7.6600000000000001E-2</v>
      </c>
      <c r="V14" s="41">
        <v>45</v>
      </c>
      <c r="W14" s="43">
        <f t="shared" si="8"/>
        <v>6.8400000000000002E-2</v>
      </c>
      <c r="X14" s="41">
        <v>6</v>
      </c>
      <c r="Y14" s="43">
        <f t="shared" si="9"/>
        <v>3.95E-2</v>
      </c>
      <c r="Z14" s="41">
        <v>15</v>
      </c>
      <c r="AA14" s="43">
        <f t="shared" si="10"/>
        <v>4.4200000000000003E-2</v>
      </c>
      <c r="AB14" s="41">
        <v>33</v>
      </c>
      <c r="AC14" s="43">
        <f t="shared" si="11"/>
        <v>5.74E-2</v>
      </c>
      <c r="AD14" s="41">
        <v>37</v>
      </c>
      <c r="AE14" s="43">
        <f t="shared" si="12"/>
        <v>4.9700000000000001E-2</v>
      </c>
    </row>
    <row r="15" spans="1:31" x14ac:dyDescent="0.2">
      <c r="A15" s="49" t="s">
        <v>217</v>
      </c>
      <c r="B15" s="38">
        <v>245</v>
      </c>
      <c r="C15" s="39">
        <f t="shared" si="0"/>
        <v>0.31169999999999998</v>
      </c>
      <c r="D15" s="38">
        <v>381</v>
      </c>
      <c r="E15" s="39">
        <f t="shared" si="0"/>
        <v>0.30830000000000002</v>
      </c>
      <c r="F15" s="38">
        <v>70</v>
      </c>
      <c r="G15" s="39">
        <f t="shared" si="1"/>
        <v>0.3241</v>
      </c>
      <c r="H15" s="38">
        <v>172</v>
      </c>
      <c r="I15" s="40">
        <f t="shared" si="1"/>
        <v>0.30280000000000001</v>
      </c>
      <c r="J15" s="38">
        <v>280</v>
      </c>
      <c r="K15" s="40">
        <f t="shared" si="2"/>
        <v>0.3256</v>
      </c>
      <c r="L15" s="38">
        <v>358</v>
      </c>
      <c r="M15" s="40">
        <f t="shared" si="3"/>
        <v>0.3281</v>
      </c>
      <c r="N15" s="38">
        <v>509</v>
      </c>
      <c r="O15" s="40">
        <f t="shared" si="4"/>
        <v>0.33639999999999998</v>
      </c>
      <c r="P15" s="38">
        <v>71</v>
      </c>
      <c r="Q15" s="40">
        <f t="shared" si="5"/>
        <v>0.32569999999999999</v>
      </c>
      <c r="R15" s="38">
        <v>120</v>
      </c>
      <c r="S15" s="40">
        <f t="shared" si="6"/>
        <v>0.30380000000000001</v>
      </c>
      <c r="T15" s="38">
        <v>166</v>
      </c>
      <c r="U15" s="40">
        <f t="shared" si="7"/>
        <v>0.31030000000000002</v>
      </c>
      <c r="V15" s="38">
        <v>197</v>
      </c>
      <c r="W15" s="40">
        <f t="shared" si="8"/>
        <v>0.2994</v>
      </c>
      <c r="X15" s="38">
        <v>53</v>
      </c>
      <c r="Y15" s="40">
        <f t="shared" si="9"/>
        <v>0.34870000000000001</v>
      </c>
      <c r="Z15" s="38">
        <v>115</v>
      </c>
      <c r="AA15" s="40">
        <f t="shared" si="10"/>
        <v>0.3392</v>
      </c>
      <c r="AB15" s="38">
        <v>190</v>
      </c>
      <c r="AC15" s="40">
        <f t="shared" si="11"/>
        <v>0.33040000000000003</v>
      </c>
      <c r="AD15" s="38">
        <v>258</v>
      </c>
      <c r="AE15" s="40">
        <f t="shared" si="12"/>
        <v>0.3463</v>
      </c>
    </row>
    <row r="16" spans="1:31" x14ac:dyDescent="0.2">
      <c r="A16" s="50" t="s">
        <v>218</v>
      </c>
      <c r="B16" s="41">
        <v>85</v>
      </c>
      <c r="C16" s="42">
        <f t="shared" si="0"/>
        <v>0.1081</v>
      </c>
      <c r="D16" s="41">
        <v>148</v>
      </c>
      <c r="E16" s="42">
        <f t="shared" si="0"/>
        <v>0.1197</v>
      </c>
      <c r="F16" s="41">
        <v>29</v>
      </c>
      <c r="G16" s="42">
        <f t="shared" si="1"/>
        <v>0.1343</v>
      </c>
      <c r="H16" s="41">
        <v>68</v>
      </c>
      <c r="I16" s="43">
        <f t="shared" si="1"/>
        <v>0.1197</v>
      </c>
      <c r="J16" s="41">
        <v>100</v>
      </c>
      <c r="K16" s="43">
        <f t="shared" si="2"/>
        <v>0.1163</v>
      </c>
      <c r="L16" s="41">
        <v>129</v>
      </c>
      <c r="M16" s="43">
        <f t="shared" si="3"/>
        <v>0.1182</v>
      </c>
      <c r="N16" s="41">
        <v>171</v>
      </c>
      <c r="O16" s="43">
        <f t="shared" si="4"/>
        <v>0.113</v>
      </c>
      <c r="P16" s="41">
        <v>21</v>
      </c>
      <c r="Q16" s="43">
        <f t="shared" si="5"/>
        <v>9.6299999999999997E-2</v>
      </c>
      <c r="R16" s="41">
        <v>47</v>
      </c>
      <c r="S16" s="43">
        <f t="shared" si="6"/>
        <v>0.11899999999999999</v>
      </c>
      <c r="T16" s="41">
        <v>64</v>
      </c>
      <c r="U16" s="43">
        <f t="shared" si="7"/>
        <v>0.1196</v>
      </c>
      <c r="V16" s="41">
        <v>85</v>
      </c>
      <c r="W16" s="43">
        <f t="shared" si="8"/>
        <v>0.12920000000000001</v>
      </c>
      <c r="X16" s="41">
        <v>21</v>
      </c>
      <c r="Y16" s="43">
        <f t="shared" si="9"/>
        <v>0.13819999999999999</v>
      </c>
      <c r="Z16" s="41">
        <v>46</v>
      </c>
      <c r="AA16" s="43">
        <f t="shared" si="10"/>
        <v>0.13569999999999999</v>
      </c>
      <c r="AB16" s="41">
        <v>78</v>
      </c>
      <c r="AC16" s="43">
        <f t="shared" si="11"/>
        <v>0.13569999999999999</v>
      </c>
      <c r="AD16" s="41">
        <v>95</v>
      </c>
      <c r="AE16" s="43">
        <f t="shared" si="12"/>
        <v>0.1275</v>
      </c>
    </row>
    <row r="17" spans="1:31" x14ac:dyDescent="0.2">
      <c r="A17" s="49" t="s">
        <v>219</v>
      </c>
      <c r="B17" s="38">
        <v>19</v>
      </c>
      <c r="C17" s="39">
        <f t="shared" si="0"/>
        <v>2.4199999999999999E-2</v>
      </c>
      <c r="D17" s="38">
        <v>28</v>
      </c>
      <c r="E17" s="39">
        <f t="shared" si="0"/>
        <v>2.2700000000000001E-2</v>
      </c>
      <c r="F17" s="38">
        <v>5</v>
      </c>
      <c r="G17" s="39">
        <f t="shared" si="1"/>
        <v>2.3099999999999999E-2</v>
      </c>
      <c r="H17" s="38">
        <v>13</v>
      </c>
      <c r="I17" s="40">
        <f t="shared" si="1"/>
        <v>2.29E-2</v>
      </c>
      <c r="J17" s="38">
        <v>18</v>
      </c>
      <c r="K17" s="40">
        <f t="shared" si="2"/>
        <v>2.0899999999999998E-2</v>
      </c>
      <c r="L17" s="38">
        <v>22</v>
      </c>
      <c r="M17" s="40">
        <f t="shared" si="3"/>
        <v>2.0199999999999999E-2</v>
      </c>
      <c r="N17" s="38">
        <v>32</v>
      </c>
      <c r="O17" s="40">
        <f t="shared" si="4"/>
        <v>2.12E-2</v>
      </c>
      <c r="P17" s="38">
        <v>3</v>
      </c>
      <c r="Q17" s="40">
        <f t="shared" si="5"/>
        <v>1.38E-2</v>
      </c>
      <c r="R17" s="38">
        <v>4</v>
      </c>
      <c r="S17" s="40">
        <f t="shared" si="6"/>
        <v>1.01E-2</v>
      </c>
      <c r="T17" s="38">
        <v>5</v>
      </c>
      <c r="U17" s="40">
        <f t="shared" si="7"/>
        <v>9.2999999999999992E-3</v>
      </c>
      <c r="V17" s="38">
        <v>7</v>
      </c>
      <c r="W17" s="40">
        <f t="shared" si="8"/>
        <v>1.06E-2</v>
      </c>
      <c r="X17" s="38">
        <v>2</v>
      </c>
      <c r="Y17" s="40">
        <f t="shared" si="9"/>
        <v>1.32E-2</v>
      </c>
      <c r="Z17" s="38">
        <v>4</v>
      </c>
      <c r="AA17" s="40">
        <f t="shared" si="10"/>
        <v>1.18E-2</v>
      </c>
      <c r="AB17" s="38">
        <v>12</v>
      </c>
      <c r="AC17" s="40">
        <f t="shared" si="11"/>
        <v>2.0899999999999998E-2</v>
      </c>
      <c r="AD17" s="38">
        <v>16</v>
      </c>
      <c r="AE17" s="40">
        <f t="shared" si="12"/>
        <v>2.1499999999999998E-2</v>
      </c>
    </row>
    <row r="18" spans="1:31" x14ac:dyDescent="0.2">
      <c r="A18" s="50" t="s">
        <v>220</v>
      </c>
      <c r="B18" s="41">
        <v>46</v>
      </c>
      <c r="C18" s="42">
        <f t="shared" si="0"/>
        <v>5.8500000000000003E-2</v>
      </c>
      <c r="D18" s="41">
        <v>69</v>
      </c>
      <c r="E18" s="42">
        <f t="shared" si="0"/>
        <v>5.5800000000000002E-2</v>
      </c>
      <c r="F18" s="41">
        <v>20</v>
      </c>
      <c r="G18" s="42">
        <f t="shared" si="1"/>
        <v>9.2600000000000002E-2</v>
      </c>
      <c r="H18" s="41">
        <v>46</v>
      </c>
      <c r="I18" s="43">
        <f t="shared" si="1"/>
        <v>8.1000000000000003E-2</v>
      </c>
      <c r="J18" s="41">
        <v>62</v>
      </c>
      <c r="K18" s="43">
        <f t="shared" si="2"/>
        <v>7.2099999999999997E-2</v>
      </c>
      <c r="L18" s="41">
        <v>83</v>
      </c>
      <c r="M18" s="43">
        <f t="shared" si="3"/>
        <v>7.6100000000000001E-2</v>
      </c>
      <c r="N18" s="41">
        <v>105</v>
      </c>
      <c r="O18" s="43">
        <f t="shared" si="4"/>
        <v>6.9400000000000003E-2</v>
      </c>
      <c r="P18" s="41">
        <v>21</v>
      </c>
      <c r="Q18" s="43">
        <f t="shared" si="5"/>
        <v>9.6299999999999997E-2</v>
      </c>
      <c r="R18" s="41">
        <v>30</v>
      </c>
      <c r="S18" s="43">
        <f t="shared" si="6"/>
        <v>7.5899999999999995E-2</v>
      </c>
      <c r="T18" s="41">
        <v>41</v>
      </c>
      <c r="U18" s="43">
        <f t="shared" si="7"/>
        <v>7.6600000000000001E-2</v>
      </c>
      <c r="V18" s="41">
        <v>56</v>
      </c>
      <c r="W18" s="43">
        <f t="shared" si="8"/>
        <v>8.5099999999999995E-2</v>
      </c>
      <c r="X18" s="41">
        <v>8</v>
      </c>
      <c r="Y18" s="43">
        <f t="shared" si="9"/>
        <v>5.2600000000000001E-2</v>
      </c>
      <c r="Z18" s="41">
        <v>18</v>
      </c>
      <c r="AA18" s="43">
        <f t="shared" si="10"/>
        <v>5.3100000000000001E-2</v>
      </c>
      <c r="AB18" s="41">
        <v>33</v>
      </c>
      <c r="AC18" s="43">
        <f t="shared" si="11"/>
        <v>5.74E-2</v>
      </c>
      <c r="AD18" s="41">
        <v>45</v>
      </c>
      <c r="AE18" s="43">
        <f t="shared" si="12"/>
        <v>6.0400000000000002E-2</v>
      </c>
    </row>
    <row r="19" spans="1:31" ht="13.5" thickBot="1" x14ac:dyDescent="0.25">
      <c r="A19" s="51" t="s">
        <v>221</v>
      </c>
      <c r="B19" s="44">
        <v>64</v>
      </c>
      <c r="C19" s="45">
        <f t="shared" si="0"/>
        <v>8.14E-2</v>
      </c>
      <c r="D19" s="44">
        <v>101</v>
      </c>
      <c r="E19" s="45">
        <f t="shared" si="0"/>
        <v>8.1699999999999995E-2</v>
      </c>
      <c r="F19" s="44">
        <v>16</v>
      </c>
      <c r="G19" s="45">
        <f t="shared" si="1"/>
        <v>7.4099999999999999E-2</v>
      </c>
      <c r="H19" s="44">
        <v>48</v>
      </c>
      <c r="I19" s="46">
        <f t="shared" si="1"/>
        <v>8.4500000000000006E-2</v>
      </c>
      <c r="J19" s="44">
        <v>70</v>
      </c>
      <c r="K19" s="46">
        <f t="shared" si="2"/>
        <v>8.14E-2</v>
      </c>
      <c r="L19" s="44">
        <v>90</v>
      </c>
      <c r="M19" s="46">
        <f t="shared" si="3"/>
        <v>8.2500000000000004E-2</v>
      </c>
      <c r="N19" s="44">
        <v>121</v>
      </c>
      <c r="O19" s="46">
        <f t="shared" si="4"/>
        <v>0.08</v>
      </c>
      <c r="P19" s="44">
        <v>20</v>
      </c>
      <c r="Q19" s="46">
        <f t="shared" si="5"/>
        <v>9.1700000000000004E-2</v>
      </c>
      <c r="R19" s="44">
        <v>38</v>
      </c>
      <c r="S19" s="46">
        <f t="shared" si="6"/>
        <v>9.6199999999999994E-2</v>
      </c>
      <c r="T19" s="44">
        <v>49</v>
      </c>
      <c r="U19" s="46">
        <f t="shared" si="7"/>
        <v>9.1600000000000001E-2</v>
      </c>
      <c r="V19" s="44">
        <v>55</v>
      </c>
      <c r="W19" s="46">
        <f t="shared" si="8"/>
        <v>8.3599999999999994E-2</v>
      </c>
      <c r="X19" s="44">
        <v>10</v>
      </c>
      <c r="Y19" s="46">
        <f t="shared" si="9"/>
        <v>6.5799999999999997E-2</v>
      </c>
      <c r="Z19" s="44">
        <v>21</v>
      </c>
      <c r="AA19" s="46">
        <f t="shared" si="10"/>
        <v>6.1899999999999997E-2</v>
      </c>
      <c r="AB19" s="44">
        <v>35</v>
      </c>
      <c r="AC19" s="46">
        <f t="shared" si="11"/>
        <v>6.0900000000000003E-2</v>
      </c>
      <c r="AD19" s="44">
        <v>52</v>
      </c>
      <c r="AE19" s="46">
        <f t="shared" si="12"/>
        <v>6.9800000000000001E-2</v>
      </c>
    </row>
    <row r="20" spans="1:31" ht="13.5" thickBot="1" x14ac:dyDescent="0.25">
      <c r="A20" s="21" t="s">
        <v>222</v>
      </c>
      <c r="B20" s="24">
        <f t="shared" ref="B20:G20" si="13">SUM(B8:B19)</f>
        <v>786</v>
      </c>
      <c r="C20" s="25">
        <f t="shared" si="13"/>
        <v>1</v>
      </c>
      <c r="D20" s="24">
        <f t="shared" si="13"/>
        <v>1236</v>
      </c>
      <c r="E20" s="25">
        <f t="shared" si="13"/>
        <v>1</v>
      </c>
      <c r="F20" s="24">
        <f t="shared" si="13"/>
        <v>216</v>
      </c>
      <c r="G20" s="25">
        <f t="shared" si="13"/>
        <v>0.99990000000000001</v>
      </c>
      <c r="H20" s="24">
        <f t="shared" ref="H20:M20" si="14">SUM(H8:H19)</f>
        <v>568</v>
      </c>
      <c r="I20" s="25">
        <f t="shared" si="14"/>
        <v>0.99990000000000001</v>
      </c>
      <c r="J20" s="24">
        <f t="shared" si="14"/>
        <v>860</v>
      </c>
      <c r="K20" s="25">
        <f t="shared" si="14"/>
        <v>1</v>
      </c>
      <c r="L20" s="24">
        <f t="shared" si="14"/>
        <v>1091</v>
      </c>
      <c r="M20" s="25">
        <f t="shared" si="14"/>
        <v>1</v>
      </c>
      <c r="N20" s="24">
        <f t="shared" ref="N20:P20" si="15">SUM(N8:N19)</f>
        <v>1513</v>
      </c>
      <c r="O20" s="25">
        <f t="shared" ref="O20:R20" si="16">SUM(O8:O19)</f>
        <v>1.0001</v>
      </c>
      <c r="P20" s="24">
        <f t="shared" si="15"/>
        <v>218</v>
      </c>
      <c r="Q20" s="25">
        <f t="shared" si="16"/>
        <v>0.99990000000000012</v>
      </c>
      <c r="R20" s="24">
        <f t="shared" si="16"/>
        <v>395</v>
      </c>
      <c r="S20" s="25">
        <f t="shared" ref="S20:T20" si="17">SUM(S8:S19)</f>
        <v>0.9998999999999999</v>
      </c>
      <c r="T20" s="24">
        <f t="shared" si="17"/>
        <v>535</v>
      </c>
      <c r="U20" s="25">
        <f t="shared" ref="U20:V20" si="18">SUM(U8:U19)</f>
        <v>0.99990000000000012</v>
      </c>
      <c r="V20" s="24">
        <f t="shared" si="18"/>
        <v>658</v>
      </c>
      <c r="W20" s="25">
        <f t="shared" ref="W20:AE20" si="19">SUM(W8:W19)</f>
        <v>1.0001</v>
      </c>
      <c r="X20" s="24">
        <f t="shared" si="19"/>
        <v>152</v>
      </c>
      <c r="Y20" s="25">
        <f t="shared" si="19"/>
        <v>1.0001</v>
      </c>
      <c r="Z20" s="24">
        <f t="shared" si="19"/>
        <v>339</v>
      </c>
      <c r="AA20" s="25">
        <f t="shared" si="19"/>
        <v>0.99980000000000002</v>
      </c>
      <c r="AB20" s="24">
        <f t="shared" si="19"/>
        <v>575</v>
      </c>
      <c r="AC20" s="25">
        <f t="shared" si="19"/>
        <v>1</v>
      </c>
      <c r="AD20" s="24">
        <f t="shared" si="19"/>
        <v>745</v>
      </c>
      <c r="AE20" s="25">
        <f t="shared" si="19"/>
        <v>1.0001</v>
      </c>
    </row>
    <row r="22" spans="1:31" x14ac:dyDescent="0.2">
      <c r="A22" s="2" t="s">
        <v>1</v>
      </c>
    </row>
  </sheetData>
  <mergeCells count="17">
    <mergeCell ref="N6:O6"/>
    <mergeCell ref="AD6:AE6"/>
    <mergeCell ref="AB6:AC6"/>
    <mergeCell ref="Z6:AA6"/>
    <mergeCell ref="X6:Y6"/>
    <mergeCell ref="A4:O4"/>
    <mergeCell ref="A6:A7"/>
    <mergeCell ref="L6:M6"/>
    <mergeCell ref="J6:K6"/>
    <mergeCell ref="B6:C6"/>
    <mergeCell ref="D6:E6"/>
    <mergeCell ref="F6:G6"/>
    <mergeCell ref="H6:I6"/>
    <mergeCell ref="V6:W6"/>
    <mergeCell ref="T6:U6"/>
    <mergeCell ref="R6:S6"/>
    <mergeCell ref="P6:Q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6986-2BD3-4617-9D98-0FEE6AAE9020}">
  <dimension ref="A2:Q25"/>
  <sheetViews>
    <sheetView zoomScaleNormal="100" workbookViewId="0"/>
  </sheetViews>
  <sheetFormatPr defaultRowHeight="12.75" x14ac:dyDescent="0.2"/>
  <cols>
    <col min="1" max="1" width="16.42578125" style="2" customWidth="1"/>
    <col min="2" max="2" width="27.85546875" style="2" customWidth="1"/>
    <col min="3" max="9" width="8.7109375" style="2" customWidth="1"/>
    <col min="10" max="11" width="12.7109375" style="2" customWidth="1"/>
    <col min="12" max="12" width="6.42578125" style="2" bestFit="1" customWidth="1"/>
    <col min="13" max="13" width="7.42578125" style="2" bestFit="1" customWidth="1"/>
    <col min="14" max="14" width="6.42578125" style="2" bestFit="1" customWidth="1"/>
    <col min="15" max="15" width="7.42578125" style="2" bestFit="1" customWidth="1"/>
    <col min="16" max="16" width="6.42578125" style="2" bestFit="1" customWidth="1"/>
    <col min="17" max="17" width="7.42578125" style="2" bestFit="1" customWidth="1"/>
  </cols>
  <sheetData>
    <row r="2" spans="1:17" s="4" customFormat="1" ht="15" x14ac:dyDescent="0.25">
      <c r="A2" s="5" t="str">
        <f>'Izbrisi_po dnevih'!A2</f>
        <v>Datum: 29. 6. 2020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1:17" ht="30" customHeight="1" x14ac:dyDescent="0.25">
      <c r="A4" s="81" t="s">
        <v>226</v>
      </c>
      <c r="B4" s="81"/>
      <c r="C4" s="30"/>
      <c r="D4" s="26"/>
      <c r="E4" s="26"/>
    </row>
    <row r="5" spans="1:17" ht="15" x14ac:dyDescent="0.25">
      <c r="A5" s="26"/>
      <c r="B5" s="26"/>
      <c r="C5" s="26"/>
      <c r="D5" s="26"/>
      <c r="E5" s="26"/>
    </row>
    <row r="6" spans="1:17" ht="26.25" thickBot="1" x14ac:dyDescent="0.3">
      <c r="A6" s="52" t="s">
        <v>225</v>
      </c>
      <c r="B6" s="53" t="s">
        <v>224</v>
      </c>
      <c r="C6" s="26"/>
      <c r="D6" s="26"/>
      <c r="E6" s="26"/>
    </row>
    <row r="7" spans="1:17" ht="15" x14ac:dyDescent="0.25">
      <c r="A7" s="57">
        <v>43911</v>
      </c>
      <c r="B7" s="58">
        <v>613</v>
      </c>
      <c r="C7" s="26"/>
      <c r="D7" s="26"/>
      <c r="E7" s="26"/>
    </row>
    <row r="8" spans="1:17" ht="15" x14ac:dyDescent="0.25">
      <c r="A8" s="59">
        <v>43914</v>
      </c>
      <c r="B8" s="60">
        <v>677</v>
      </c>
      <c r="C8" s="26"/>
      <c r="D8" s="26"/>
      <c r="E8" s="26"/>
    </row>
    <row r="9" spans="1:17" ht="15" x14ac:dyDescent="0.25">
      <c r="A9" s="59">
        <v>43915</v>
      </c>
      <c r="B9" s="60">
        <v>751</v>
      </c>
      <c r="C9" s="26"/>
      <c r="D9" s="26"/>
      <c r="E9" s="26"/>
    </row>
    <row r="10" spans="1:17" ht="15" x14ac:dyDescent="0.25">
      <c r="A10" s="61">
        <v>43917</v>
      </c>
      <c r="B10" s="62">
        <v>905</v>
      </c>
      <c r="C10" s="26"/>
      <c r="D10" s="26"/>
      <c r="E10" s="26"/>
    </row>
    <row r="11" spans="1:17" ht="15" x14ac:dyDescent="0.25">
      <c r="A11" s="59">
        <v>43924</v>
      </c>
      <c r="B11" s="60">
        <v>242</v>
      </c>
      <c r="C11" s="26"/>
      <c r="D11" s="26"/>
      <c r="E11" s="26"/>
    </row>
    <row r="12" spans="1:17" ht="15" x14ac:dyDescent="0.25">
      <c r="A12" s="59">
        <v>43931</v>
      </c>
      <c r="B12" s="60">
        <v>202</v>
      </c>
      <c r="C12" s="26"/>
      <c r="D12" s="26"/>
      <c r="E12" s="26"/>
    </row>
    <row r="13" spans="1:17" ht="15" x14ac:dyDescent="0.25">
      <c r="A13" s="59">
        <v>43938</v>
      </c>
      <c r="B13" s="60">
        <v>264</v>
      </c>
      <c r="C13" s="26"/>
      <c r="D13" s="26"/>
      <c r="E13" s="26"/>
    </row>
    <row r="14" spans="1:17" ht="15" x14ac:dyDescent="0.25">
      <c r="A14" s="59">
        <v>43945</v>
      </c>
      <c r="B14" s="60">
        <v>400</v>
      </c>
      <c r="C14" s="26"/>
      <c r="D14" s="26"/>
      <c r="E14" s="26"/>
    </row>
    <row r="15" spans="1:17" ht="15" x14ac:dyDescent="0.25">
      <c r="A15" s="59">
        <v>43952</v>
      </c>
      <c r="B15" s="60">
        <v>153</v>
      </c>
      <c r="C15" s="26"/>
      <c r="D15" s="26"/>
      <c r="E15" s="26"/>
    </row>
    <row r="16" spans="1:17" ht="15" x14ac:dyDescent="0.25">
      <c r="A16" s="59">
        <v>43959</v>
      </c>
      <c r="B16" s="60">
        <v>98</v>
      </c>
      <c r="C16" s="26"/>
      <c r="D16" s="26"/>
      <c r="E16" s="26"/>
    </row>
    <row r="17" spans="1:5" ht="15" x14ac:dyDescent="0.25">
      <c r="A17" s="59">
        <v>43966</v>
      </c>
      <c r="B17" s="60">
        <v>158</v>
      </c>
      <c r="C17" s="26"/>
      <c r="D17" s="26"/>
      <c r="E17" s="26"/>
    </row>
    <row r="18" spans="1:5" ht="15" x14ac:dyDescent="0.25">
      <c r="A18" s="59">
        <v>43973</v>
      </c>
      <c r="B18" s="60">
        <v>211</v>
      </c>
      <c r="C18" s="26"/>
      <c r="D18" s="26"/>
      <c r="E18" s="26"/>
    </row>
    <row r="19" spans="1:5" ht="15" x14ac:dyDescent="0.25">
      <c r="A19" s="59">
        <v>43980</v>
      </c>
      <c r="B19" s="60">
        <v>506</v>
      </c>
      <c r="C19" s="26"/>
      <c r="D19" s="26"/>
      <c r="E19" s="26"/>
    </row>
    <row r="20" spans="1:5" ht="15" x14ac:dyDescent="0.25">
      <c r="A20" s="68">
        <v>43987</v>
      </c>
      <c r="B20" s="69">
        <v>136</v>
      </c>
      <c r="C20" s="26"/>
      <c r="D20" s="26"/>
      <c r="E20" s="26"/>
    </row>
    <row r="21" spans="1:5" ht="15" x14ac:dyDescent="0.25">
      <c r="A21" s="68">
        <v>43994</v>
      </c>
      <c r="B21" s="69">
        <v>215</v>
      </c>
      <c r="C21" s="26"/>
      <c r="D21" s="26"/>
      <c r="E21" s="26"/>
    </row>
    <row r="22" spans="1:5" ht="15" x14ac:dyDescent="0.25">
      <c r="A22" s="68">
        <v>44001</v>
      </c>
      <c r="B22" s="69">
        <v>240</v>
      </c>
      <c r="C22" s="26"/>
      <c r="D22" s="26"/>
      <c r="E22" s="26"/>
    </row>
    <row r="23" spans="1:5" ht="15" x14ac:dyDescent="0.25">
      <c r="A23" s="68">
        <v>44008</v>
      </c>
      <c r="B23" s="69">
        <v>377</v>
      </c>
      <c r="C23" s="26"/>
      <c r="D23" s="26"/>
      <c r="E23" s="26"/>
    </row>
    <row r="24" spans="1:5" ht="15" x14ac:dyDescent="0.25">
      <c r="A24" s="66"/>
      <c r="B24" s="67"/>
      <c r="C24" s="26"/>
      <c r="D24" s="26"/>
      <c r="E24" s="26"/>
    </row>
    <row r="25" spans="1:5" ht="30" customHeight="1" x14ac:dyDescent="0.25">
      <c r="A25" s="80" t="s">
        <v>223</v>
      </c>
      <c r="B25" s="80"/>
      <c r="C25" s="80"/>
      <c r="D25" s="80"/>
      <c r="E25" s="80"/>
    </row>
  </sheetData>
  <mergeCells count="2">
    <mergeCell ref="A25:E25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Header>&amp;L&amp;G</oddHeader>
    <firstHeader>&amp;L&amp;G</firstHead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988E31-37B1-4789-BE94-C39A55D08489}"/>
</file>

<file path=customXml/itemProps2.xml><?xml version="1.0" encoding="utf-8"?>
<ds:datastoreItem xmlns:ds="http://schemas.openxmlformats.org/officeDocument/2006/customXml" ds:itemID="{1CF09DC2-83A6-43CA-98EF-CCFE47EF7A51}"/>
</file>

<file path=customXml/itemProps3.xml><?xml version="1.0" encoding="utf-8"?>
<ds:datastoreItem xmlns:ds="http://schemas.openxmlformats.org/officeDocument/2006/customXml" ds:itemID="{1C14A324-A010-43D8-8F12-783BE0792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Izbrisi_po dnevih</vt:lpstr>
      <vt:lpstr>Izbrisi_po_SKD</vt:lpstr>
      <vt:lpstr>Izbrisi_po_regijah</vt:lpstr>
      <vt:lpstr>Št.prejetih vlog za izbris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2020-04-14T06:00:25Z</dcterms:created>
  <dcterms:modified xsi:type="dcterms:W3CDTF">2020-06-30T11:14:38Z</dcterms:modified>
</cp:coreProperties>
</file>