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</sheets>
  <definedNames/>
  <calcPr fullCalcOnLoad="1"/>
</workbook>
</file>

<file path=xl/sharedStrings.xml><?xml version="1.0" encoding="utf-8"?>
<sst xmlns="http://schemas.openxmlformats.org/spreadsheetml/2006/main" count="475" uniqueCount="43">
  <si>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</si>
  <si>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</si>
  <si>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</si>
  <si>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</si>
  <si>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</si>
  <si>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</si>
  <si>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</si>
  <si>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</si>
  <si>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</si>
  <si>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</si>
  <si>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</si>
  <si>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</si>
  <si>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vpisani</t>
  </si>
  <si>
    <t>izbrisani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</si>
  <si>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</si>
  <si>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</si>
  <si>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</si>
  <si>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</si>
  <si>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Skupaj</t>
  </si>
  <si>
    <t>Tržaška cesta 16</t>
  </si>
  <si>
    <t>1000 Ljubljana, SLOVENIJA</t>
  </si>
  <si>
    <t>Nepridobitne organizacije - pravne osebe zasebnega prava</t>
  </si>
  <si>
    <t>Vir podatkov: Poslovni register Slovenije</t>
  </si>
  <si>
    <t>Mesec</t>
  </si>
  <si>
    <t>Gospodarske družbe</t>
  </si>
  <si>
    <t>Zadruge</t>
  </si>
  <si>
    <t>Datum: 15. 1. 2016</t>
  </si>
  <si>
    <t>Datum: 16. 1. 2015</t>
  </si>
  <si>
    <t>Datum: 16. 1. 2014</t>
  </si>
  <si>
    <t>Datum: 22. 5. 2013</t>
  </si>
  <si>
    <t>Gospodarske družbe in zadruge</t>
  </si>
  <si>
    <t>Opomba: V maju 2013 so bili popravljeni nekateri že objavljeni podatki o vpisanih in o izbrisanih samostojnih podjetnikih posameznikih.</t>
  </si>
  <si>
    <t>Datum: 3. 1. 2012</t>
  </si>
  <si>
    <t>Opomba: Podatki o izbrisanih gospodarskih družbah in zadrugah in o skupnem številu izbrisanih poslovnih subjektov v novembru 2010 in v letu 2010 so bili v maju 2011</t>
  </si>
  <si>
    <t>Datum: 9. 5. 2011</t>
  </si>
  <si>
    <t>Datum: 7. 1. 2010</t>
  </si>
  <si>
    <t xml:space="preserve">               spremenjeni zaradi naknadno ugotovljene napake v podatkih.</t>
  </si>
  <si>
    <t>Datum: 16. 1. 2017</t>
  </si>
  <si>
    <t>2 (4+6+8+10+12+14+16)</t>
  </si>
  <si>
    <t>3 (5+7+9+11+13+15+17)</t>
  </si>
  <si>
    <t>Datum: 15. 1. 2018</t>
  </si>
  <si>
    <t>Datum: 15. 1. 2019</t>
  </si>
  <si>
    <t>Datum: 15. 1.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</si>
</sst>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top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5" fillId="0" borderId="2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3" borderId="43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57150</xdr:rowOff>
    </xdr:from>
    <xdr:to>
      <xdr:col>4</xdr:col>
      <xdr:colOff>57150</xdr:colOff>
      <xdr:row>6</xdr:row>
      <xdr:rowOff>47625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2695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3</xdr:col>
      <xdr:colOff>361950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3</xdr:col>
      <xdr:colOff>361950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2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4</xdr:col>
      <xdr:colOff>276225</xdr:colOff>
      <xdr:row>6</xdr:row>
      <xdr:rowOff>95250</xdr:rowOff>
    </xdr:to>
    <xdr:pic>
      <xdr:nvPicPr>
        <xdr:cNvPr id="1" name="Picture 3" descr="Logo Ajpes-CentralaLjublj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2476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3" width="10.28125" style="0" customWidth="1"/>
    <col min="4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42</v>
      </c>
    </row>
    <row r="10" spans="1:18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2.75">
      <c r="A11" s="10" t="str">
        <f>UPPER("Število novo registriranih poslovnih subjektov in število izbrisanih poslovnih subjektov po skupinah, v mesecih leta 2019")</f>
        <v>ŠTEVILO NOVO REGISTRIRANIH POSLOVNIH SUBJEKTOV IN ŠTEVILO IZBRISANIH POSLOVNIH SUBJEKTOV PO SKUPINAH, V MESECIH LETA 2019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3.5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95.25" customHeight="1">
      <c r="A13" s="102" t="s">
        <v>23</v>
      </c>
      <c r="B13" s="104" t="s">
        <v>18</v>
      </c>
      <c r="C13" s="105"/>
      <c r="D13" s="96" t="s">
        <v>24</v>
      </c>
      <c r="E13" s="95"/>
      <c r="F13" s="96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3"/>
    </row>
    <row r="14" spans="1:18" ht="13.5" thickBot="1">
      <c r="A14" s="103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3"/>
    </row>
    <row r="15" spans="1:18" ht="36" customHeight="1" thickBot="1">
      <c r="A15" s="86">
        <v>1</v>
      </c>
      <c r="B15" s="38" t="s">
        <v>38</v>
      </c>
      <c r="C15" s="39" t="s">
        <v>39</v>
      </c>
      <c r="D15" s="40">
        <v>4</v>
      </c>
      <c r="E15" s="39">
        <v>5</v>
      </c>
      <c r="F15" s="109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3"/>
    </row>
    <row r="16" spans="1:18" s="20" customFormat="1" ht="18" customHeight="1">
      <c r="A16" s="87" t="s">
        <v>0</v>
      </c>
      <c r="B16" s="13">
        <f aca="true" t="shared" si="0" ref="B16:C27">SUM(D16,F16,H16,J16,L16,N16,P16)</f>
        <v>2321</v>
      </c>
      <c r="C16" s="14">
        <f t="shared" si="0"/>
        <v>1475</v>
      </c>
      <c r="D16" s="15">
        <v>385</v>
      </c>
      <c r="E16" s="14">
        <v>271</v>
      </c>
      <c r="F16" s="15">
        <v>2</v>
      </c>
      <c r="G16" s="42">
        <v>0</v>
      </c>
      <c r="H16" s="13">
        <v>1712</v>
      </c>
      <c r="I16" s="14">
        <v>988</v>
      </c>
      <c r="J16" s="15">
        <v>1</v>
      </c>
      <c r="K16" s="11">
        <v>0</v>
      </c>
      <c r="L16" s="13">
        <v>25</v>
      </c>
      <c r="M16" s="14">
        <v>23</v>
      </c>
      <c r="N16" s="15">
        <v>85</v>
      </c>
      <c r="O16" s="11">
        <v>61</v>
      </c>
      <c r="P16" s="13">
        <v>111</v>
      </c>
      <c r="Q16" s="14">
        <v>132</v>
      </c>
      <c r="R16" s="27"/>
    </row>
    <row r="17" spans="1:18" s="20" customFormat="1" ht="18" customHeight="1">
      <c r="A17" s="88" t="s">
        <v>1</v>
      </c>
      <c r="B17" s="21">
        <f t="shared" si="0"/>
        <v>1956</v>
      </c>
      <c r="C17" s="22">
        <f t="shared" si="0"/>
        <v>1355</v>
      </c>
      <c r="D17" s="23">
        <v>401</v>
      </c>
      <c r="E17" s="26">
        <v>314</v>
      </c>
      <c r="F17" s="23">
        <v>1</v>
      </c>
      <c r="G17" s="43">
        <v>2</v>
      </c>
      <c r="H17" s="21">
        <v>1319</v>
      </c>
      <c r="I17" s="26">
        <v>901</v>
      </c>
      <c r="J17" s="23">
        <v>0</v>
      </c>
      <c r="K17" s="24">
        <v>0</v>
      </c>
      <c r="L17" s="25">
        <v>28</v>
      </c>
      <c r="M17" s="26">
        <v>21</v>
      </c>
      <c r="N17" s="23">
        <v>59</v>
      </c>
      <c r="O17" s="24">
        <v>55</v>
      </c>
      <c r="P17" s="25">
        <v>148</v>
      </c>
      <c r="Q17" s="26">
        <v>62</v>
      </c>
      <c r="R17" s="27"/>
    </row>
    <row r="18" spans="1:26" s="20" customFormat="1" ht="18" customHeight="1">
      <c r="A18" s="88" t="s">
        <v>2</v>
      </c>
      <c r="B18" s="21">
        <f t="shared" si="0"/>
        <v>2130</v>
      </c>
      <c r="C18" s="22">
        <f t="shared" si="0"/>
        <v>1576</v>
      </c>
      <c r="D18" s="23">
        <v>404</v>
      </c>
      <c r="E18" s="26">
        <v>257</v>
      </c>
      <c r="F18" s="23">
        <v>2</v>
      </c>
      <c r="G18" s="43">
        <v>3</v>
      </c>
      <c r="H18" s="21">
        <v>1481</v>
      </c>
      <c r="I18" s="22">
        <v>1146</v>
      </c>
      <c r="J18" s="23">
        <v>2</v>
      </c>
      <c r="K18" s="24">
        <v>0</v>
      </c>
      <c r="L18" s="25">
        <v>26</v>
      </c>
      <c r="M18" s="26">
        <v>22</v>
      </c>
      <c r="N18" s="23">
        <v>80</v>
      </c>
      <c r="O18" s="24">
        <v>64</v>
      </c>
      <c r="P18" s="25">
        <v>135</v>
      </c>
      <c r="Q18" s="26">
        <v>84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88" t="s">
        <v>3</v>
      </c>
      <c r="B19" s="21">
        <f t="shared" si="0"/>
        <v>2443</v>
      </c>
      <c r="C19" s="22">
        <f t="shared" si="0"/>
        <v>1437</v>
      </c>
      <c r="D19" s="23">
        <v>363</v>
      </c>
      <c r="E19" s="26">
        <v>304</v>
      </c>
      <c r="F19" s="23">
        <v>2</v>
      </c>
      <c r="G19" s="43">
        <v>0</v>
      </c>
      <c r="H19" s="21">
        <v>1589</v>
      </c>
      <c r="I19" s="22">
        <v>924</v>
      </c>
      <c r="J19" s="23">
        <v>0</v>
      </c>
      <c r="K19" s="24">
        <v>0</v>
      </c>
      <c r="L19" s="25">
        <v>26</v>
      </c>
      <c r="M19" s="26">
        <v>22</v>
      </c>
      <c r="N19" s="23">
        <v>54</v>
      </c>
      <c r="O19" s="24">
        <v>63</v>
      </c>
      <c r="P19" s="25">
        <v>409</v>
      </c>
      <c r="Q19" s="26">
        <v>124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88" t="s">
        <v>4</v>
      </c>
      <c r="B20" s="21">
        <f t="shared" si="0"/>
        <v>2142</v>
      </c>
      <c r="C20" s="22">
        <f t="shared" si="0"/>
        <v>1451</v>
      </c>
      <c r="D20" s="23">
        <v>355</v>
      </c>
      <c r="E20" s="26">
        <v>296</v>
      </c>
      <c r="F20" s="23">
        <v>2</v>
      </c>
      <c r="G20" s="43">
        <v>2</v>
      </c>
      <c r="H20" s="21">
        <v>1307</v>
      </c>
      <c r="I20" s="22">
        <v>933</v>
      </c>
      <c r="J20" s="23">
        <v>0</v>
      </c>
      <c r="K20" s="24">
        <v>0</v>
      </c>
      <c r="L20" s="25">
        <v>19</v>
      </c>
      <c r="M20" s="26">
        <v>14</v>
      </c>
      <c r="N20" s="23">
        <v>76</v>
      </c>
      <c r="O20" s="24">
        <v>62</v>
      </c>
      <c r="P20" s="25">
        <v>383</v>
      </c>
      <c r="Q20" s="26">
        <v>144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88" t="s">
        <v>5</v>
      </c>
      <c r="B21" s="21">
        <f t="shared" si="0"/>
        <v>2116</v>
      </c>
      <c r="C21" s="22">
        <f t="shared" si="0"/>
        <v>1592</v>
      </c>
      <c r="D21" s="23">
        <v>278</v>
      </c>
      <c r="E21" s="26">
        <v>263</v>
      </c>
      <c r="F21" s="23">
        <v>1</v>
      </c>
      <c r="G21" s="43">
        <v>0</v>
      </c>
      <c r="H21" s="21">
        <v>1242</v>
      </c>
      <c r="I21" s="22">
        <v>1115</v>
      </c>
      <c r="J21" s="23">
        <v>0</v>
      </c>
      <c r="K21" s="24">
        <v>0</v>
      </c>
      <c r="L21" s="25">
        <v>26</v>
      </c>
      <c r="M21" s="26">
        <v>10</v>
      </c>
      <c r="N21" s="23">
        <v>44</v>
      </c>
      <c r="O21" s="24">
        <v>59</v>
      </c>
      <c r="P21" s="25">
        <v>525</v>
      </c>
      <c r="Q21" s="26">
        <v>145</v>
      </c>
      <c r="R21" s="27"/>
      <c r="S21" s="110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88" t="s">
        <v>6</v>
      </c>
      <c r="B22" s="21">
        <f t="shared" si="0"/>
        <v>1953</v>
      </c>
      <c r="C22" s="22">
        <f t="shared" si="0"/>
        <v>1366</v>
      </c>
      <c r="D22" s="28">
        <v>320</v>
      </c>
      <c r="E22" s="22">
        <v>285</v>
      </c>
      <c r="F22" s="28">
        <v>2</v>
      </c>
      <c r="G22" s="44">
        <v>2</v>
      </c>
      <c r="H22" s="21">
        <v>1130</v>
      </c>
      <c r="I22" s="22">
        <v>898</v>
      </c>
      <c r="J22" s="28">
        <v>1</v>
      </c>
      <c r="K22" s="29">
        <v>0</v>
      </c>
      <c r="L22" s="21">
        <v>26</v>
      </c>
      <c r="M22" s="22">
        <v>18</v>
      </c>
      <c r="N22" s="28">
        <v>60</v>
      </c>
      <c r="O22" s="29">
        <v>42</v>
      </c>
      <c r="P22" s="21">
        <v>414</v>
      </c>
      <c r="Q22" s="22">
        <v>121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88" t="s">
        <v>7</v>
      </c>
      <c r="B23" s="21">
        <f t="shared" si="0"/>
        <v>1496</v>
      </c>
      <c r="C23" s="22">
        <f t="shared" si="0"/>
        <v>1322</v>
      </c>
      <c r="D23" s="28">
        <v>229</v>
      </c>
      <c r="E23" s="22">
        <v>221</v>
      </c>
      <c r="F23" s="28">
        <v>2</v>
      </c>
      <c r="G23" s="44">
        <v>1</v>
      </c>
      <c r="H23" s="21">
        <v>1019</v>
      </c>
      <c r="I23" s="22">
        <v>818</v>
      </c>
      <c r="J23" s="28">
        <v>0</v>
      </c>
      <c r="K23" s="29">
        <v>0</v>
      </c>
      <c r="L23" s="21">
        <v>27</v>
      </c>
      <c r="M23" s="22">
        <v>12</v>
      </c>
      <c r="N23" s="28">
        <v>48</v>
      </c>
      <c r="O23" s="29">
        <v>41</v>
      </c>
      <c r="P23" s="21">
        <v>171</v>
      </c>
      <c r="Q23" s="22">
        <v>229</v>
      </c>
      <c r="R23" s="27"/>
    </row>
    <row r="24" spans="1:18" s="20" customFormat="1" ht="18" customHeight="1">
      <c r="A24" s="88" t="s">
        <v>8</v>
      </c>
      <c r="B24" s="21">
        <f t="shared" si="0"/>
        <v>2164</v>
      </c>
      <c r="C24" s="22">
        <f t="shared" si="0"/>
        <v>1967</v>
      </c>
      <c r="D24" s="28">
        <v>307</v>
      </c>
      <c r="E24" s="30">
        <v>305</v>
      </c>
      <c r="F24" s="28">
        <v>3</v>
      </c>
      <c r="G24" s="44">
        <v>2</v>
      </c>
      <c r="H24" s="31">
        <v>1608</v>
      </c>
      <c r="I24" s="32">
        <v>959</v>
      </c>
      <c r="J24" s="29">
        <v>1</v>
      </c>
      <c r="K24" s="22">
        <v>0</v>
      </c>
      <c r="L24" s="21">
        <v>24</v>
      </c>
      <c r="M24" s="30">
        <v>17</v>
      </c>
      <c r="N24" s="21">
        <v>46</v>
      </c>
      <c r="O24" s="30">
        <v>36</v>
      </c>
      <c r="P24" s="21">
        <v>175</v>
      </c>
      <c r="Q24" s="30">
        <v>648</v>
      </c>
      <c r="R24" s="27"/>
    </row>
    <row r="25" spans="1:18" s="20" customFormat="1" ht="18" customHeight="1">
      <c r="A25" s="88" t="s">
        <v>9</v>
      </c>
      <c r="B25" s="21">
        <f t="shared" si="0"/>
        <v>2433</v>
      </c>
      <c r="C25" s="22">
        <f t="shared" si="0"/>
        <v>1849</v>
      </c>
      <c r="D25" s="51">
        <v>362</v>
      </c>
      <c r="E25" s="32">
        <v>369</v>
      </c>
      <c r="F25" s="51">
        <v>0</v>
      </c>
      <c r="G25" s="45">
        <v>1</v>
      </c>
      <c r="H25" s="31">
        <v>1830</v>
      </c>
      <c r="I25" s="32">
        <v>1068</v>
      </c>
      <c r="J25" s="31">
        <v>1</v>
      </c>
      <c r="K25" s="32">
        <v>0</v>
      </c>
      <c r="L25" s="31">
        <v>32</v>
      </c>
      <c r="M25" s="32">
        <v>9</v>
      </c>
      <c r="N25" s="31">
        <v>69</v>
      </c>
      <c r="O25" s="32">
        <v>37</v>
      </c>
      <c r="P25" s="31">
        <v>139</v>
      </c>
      <c r="Q25" s="32">
        <v>365</v>
      </c>
      <c r="R25" s="27"/>
    </row>
    <row r="26" spans="1:18" s="20" customFormat="1" ht="18" customHeight="1">
      <c r="A26" s="88" t="s">
        <v>10</v>
      </c>
      <c r="B26" s="21">
        <f t="shared" si="0"/>
        <v>1797</v>
      </c>
      <c r="C26" s="22">
        <f t="shared" si="0"/>
        <v>1628</v>
      </c>
      <c r="D26" s="51">
        <v>328</v>
      </c>
      <c r="E26" s="32">
        <v>467</v>
      </c>
      <c r="F26" s="51">
        <v>0</v>
      </c>
      <c r="G26" s="45">
        <v>0</v>
      </c>
      <c r="H26" s="31">
        <v>1298</v>
      </c>
      <c r="I26" s="32">
        <v>955</v>
      </c>
      <c r="J26" s="31">
        <v>1</v>
      </c>
      <c r="K26" s="32">
        <v>0</v>
      </c>
      <c r="L26" s="31">
        <v>22</v>
      </c>
      <c r="M26" s="32">
        <v>20</v>
      </c>
      <c r="N26" s="31">
        <v>53</v>
      </c>
      <c r="O26" s="32">
        <v>50</v>
      </c>
      <c r="P26" s="31">
        <v>95</v>
      </c>
      <c r="Q26" s="32">
        <v>136</v>
      </c>
      <c r="R26" s="27"/>
    </row>
    <row r="27" spans="1:18" s="20" customFormat="1" ht="18" customHeight="1" thickBot="1">
      <c r="A27" s="89" t="s">
        <v>11</v>
      </c>
      <c r="B27" s="111">
        <f t="shared" si="0"/>
        <v>1337</v>
      </c>
      <c r="C27" s="112">
        <f t="shared" si="0"/>
        <v>2141</v>
      </c>
      <c r="D27" s="51">
        <v>256</v>
      </c>
      <c r="E27" s="64">
        <v>364</v>
      </c>
      <c r="F27" s="65">
        <v>1</v>
      </c>
      <c r="G27" s="66">
        <v>0</v>
      </c>
      <c r="H27" s="67">
        <v>889</v>
      </c>
      <c r="I27" s="64">
        <v>1551</v>
      </c>
      <c r="J27" s="68">
        <v>1</v>
      </c>
      <c r="K27" s="69">
        <v>0</v>
      </c>
      <c r="L27" s="67">
        <v>20</v>
      </c>
      <c r="M27" s="64">
        <v>40</v>
      </c>
      <c r="N27" s="68">
        <v>53</v>
      </c>
      <c r="O27" s="69">
        <v>46</v>
      </c>
      <c r="P27" s="67">
        <v>117</v>
      </c>
      <c r="Q27" s="64">
        <v>140</v>
      </c>
      <c r="R27" s="27"/>
    </row>
    <row r="28" spans="1:18" ht="18.75" customHeight="1" thickBot="1">
      <c r="A28" s="90" t="s">
        <v>18</v>
      </c>
      <c r="B28" s="70">
        <f>SUM(B16:B27)</f>
        <v>24288</v>
      </c>
      <c r="C28" s="71">
        <f aca="true" t="shared" si="1" ref="C28:Q28">SUM(C16:C27)</f>
        <v>19159</v>
      </c>
      <c r="D28" s="72">
        <f t="shared" si="1"/>
        <v>3988</v>
      </c>
      <c r="E28" s="71">
        <f t="shared" si="1"/>
        <v>3716</v>
      </c>
      <c r="F28" s="73">
        <f t="shared" si="1"/>
        <v>18</v>
      </c>
      <c r="G28" s="74">
        <f t="shared" si="1"/>
        <v>13</v>
      </c>
      <c r="H28" s="70">
        <f t="shared" si="1"/>
        <v>16424</v>
      </c>
      <c r="I28" s="71">
        <f t="shared" si="1"/>
        <v>12256</v>
      </c>
      <c r="J28" s="72">
        <f t="shared" si="1"/>
        <v>8</v>
      </c>
      <c r="K28" s="74">
        <f t="shared" si="1"/>
        <v>0</v>
      </c>
      <c r="L28" s="70">
        <f t="shared" si="1"/>
        <v>301</v>
      </c>
      <c r="M28" s="71">
        <f t="shared" si="1"/>
        <v>228</v>
      </c>
      <c r="N28" s="72">
        <f t="shared" si="1"/>
        <v>727</v>
      </c>
      <c r="O28" s="74">
        <f t="shared" si="1"/>
        <v>616</v>
      </c>
      <c r="P28" s="70">
        <f t="shared" si="1"/>
        <v>2822</v>
      </c>
      <c r="Q28" s="71">
        <f t="shared" si="1"/>
        <v>2330</v>
      </c>
      <c r="R28" s="63"/>
    </row>
    <row r="29" spans="1:18" ht="12.75">
      <c r="A29" s="63" t="s">
        <v>22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2:18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</sheetData>
  <sheetProtection/>
  <mergeCells count="13">
    <mergeCell ref="P13:Q13"/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7109375" style="0" customWidth="1"/>
    <col min="2" max="15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5" ht="12.75">
      <c r="A6" s="98"/>
      <c r="B6" s="100"/>
      <c r="O6" s="1" t="s">
        <v>19</v>
      </c>
    </row>
    <row r="7" spans="1:15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20</v>
      </c>
    </row>
    <row r="9" ht="12.75">
      <c r="A9" s="48" t="s">
        <v>34</v>
      </c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0" t="str">
        <f>UPPER("Število novo registriranih poslovnih subjektov in število izbrisanih poslovnih subjektov po skupinah, v mesecih leta 2010")</f>
        <v>ŠTEVILO NOVO REGISTRIRANIH POSLOVNIH SUBJEKTOV IN ŠTEVILO IZBRISANIH POSLOVNIH SUBJEKTOV PO SKUPINAH, V MESECIH LETA 2010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95.25" customHeight="1">
      <c r="A13" s="106" t="s">
        <v>23</v>
      </c>
      <c r="B13" s="104" t="s">
        <v>18</v>
      </c>
      <c r="C13" s="105"/>
      <c r="D13" s="96" t="s">
        <v>30</v>
      </c>
      <c r="E13" s="95"/>
      <c r="F13" s="94" t="s">
        <v>14</v>
      </c>
      <c r="G13" s="95"/>
      <c r="H13" s="96" t="s">
        <v>15</v>
      </c>
      <c r="I13" s="97"/>
      <c r="J13" s="94" t="s">
        <v>21</v>
      </c>
      <c r="K13" s="95"/>
      <c r="L13" s="96" t="s">
        <v>16</v>
      </c>
      <c r="M13" s="97"/>
      <c r="N13" s="94" t="s">
        <v>17</v>
      </c>
      <c r="O13" s="95"/>
      <c r="P13" s="6"/>
    </row>
    <row r="14" spans="1:16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6" t="s">
        <v>12</v>
      </c>
      <c r="G14" s="47" t="s">
        <v>13</v>
      </c>
      <c r="H14" s="36" t="s">
        <v>12</v>
      </c>
      <c r="I14" s="37" t="s">
        <v>13</v>
      </c>
      <c r="J14" s="34" t="s">
        <v>12</v>
      </c>
      <c r="K14" s="35" t="s">
        <v>13</v>
      </c>
      <c r="L14" s="36" t="s">
        <v>12</v>
      </c>
      <c r="M14" s="37" t="s">
        <v>13</v>
      </c>
      <c r="N14" s="34" t="s">
        <v>12</v>
      </c>
      <c r="O14" s="35" t="s">
        <v>13</v>
      </c>
      <c r="P14" s="6"/>
    </row>
    <row r="15" spans="1:16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38">
        <v>8</v>
      </c>
      <c r="G15" s="39">
        <v>9</v>
      </c>
      <c r="H15" s="40">
        <v>10</v>
      </c>
      <c r="I15" s="41">
        <v>11</v>
      </c>
      <c r="J15" s="38">
        <v>12</v>
      </c>
      <c r="K15" s="39">
        <v>13</v>
      </c>
      <c r="L15" s="40">
        <v>14</v>
      </c>
      <c r="M15" s="41">
        <v>15</v>
      </c>
      <c r="N15" s="38">
        <v>16</v>
      </c>
      <c r="O15" s="39">
        <v>17</v>
      </c>
      <c r="P15" s="6"/>
    </row>
    <row r="16" spans="1:16" s="20" customFormat="1" ht="18" customHeight="1">
      <c r="A16" s="60" t="s">
        <v>0</v>
      </c>
      <c r="B16" s="13">
        <f aca="true" t="shared" si="0" ref="B16:C27">D16+F16+H16+J16+L16+N16</f>
        <v>1841</v>
      </c>
      <c r="C16" s="14">
        <f t="shared" si="0"/>
        <v>1092</v>
      </c>
      <c r="D16" s="15">
        <v>454</v>
      </c>
      <c r="E16" s="11">
        <v>250</v>
      </c>
      <c r="F16" s="13">
        <v>1155</v>
      </c>
      <c r="G16" s="14">
        <v>617</v>
      </c>
      <c r="H16" s="15">
        <v>1</v>
      </c>
      <c r="I16" s="11">
        <v>9</v>
      </c>
      <c r="J16" s="13">
        <v>28</v>
      </c>
      <c r="K16" s="14">
        <v>22</v>
      </c>
      <c r="L16" s="15">
        <v>74</v>
      </c>
      <c r="M16" s="11">
        <v>71</v>
      </c>
      <c r="N16" s="13">
        <v>129</v>
      </c>
      <c r="O16" s="14">
        <v>123</v>
      </c>
      <c r="P16" s="12"/>
    </row>
    <row r="17" spans="1:16" s="20" customFormat="1" ht="18" customHeight="1">
      <c r="A17" s="58" t="s">
        <v>1</v>
      </c>
      <c r="B17" s="13">
        <f t="shared" si="0"/>
        <v>1375</v>
      </c>
      <c r="C17" s="14">
        <f t="shared" si="0"/>
        <v>1197</v>
      </c>
      <c r="D17" s="23">
        <v>435</v>
      </c>
      <c r="E17" s="24">
        <v>287</v>
      </c>
      <c r="F17" s="25">
        <v>717</v>
      </c>
      <c r="G17" s="26">
        <v>724</v>
      </c>
      <c r="H17" s="23">
        <v>0</v>
      </c>
      <c r="I17" s="24">
        <v>4</v>
      </c>
      <c r="J17" s="25">
        <v>28</v>
      </c>
      <c r="K17" s="26">
        <v>28</v>
      </c>
      <c r="L17" s="23">
        <v>96</v>
      </c>
      <c r="M17" s="24">
        <v>60</v>
      </c>
      <c r="N17" s="25">
        <v>99</v>
      </c>
      <c r="O17" s="26">
        <v>94</v>
      </c>
      <c r="P17" s="12"/>
    </row>
    <row r="18" spans="1:24" s="20" customFormat="1" ht="18" customHeight="1">
      <c r="A18" s="58" t="s">
        <v>2</v>
      </c>
      <c r="B18" s="13">
        <f t="shared" si="0"/>
        <v>1633</v>
      </c>
      <c r="C18" s="14">
        <f t="shared" si="0"/>
        <v>1431</v>
      </c>
      <c r="D18" s="23">
        <v>629</v>
      </c>
      <c r="E18" s="24">
        <v>287</v>
      </c>
      <c r="F18" s="21">
        <v>742</v>
      </c>
      <c r="G18" s="22">
        <v>907</v>
      </c>
      <c r="H18" s="23">
        <v>2</v>
      </c>
      <c r="I18" s="24">
        <v>1</v>
      </c>
      <c r="J18" s="25">
        <v>35</v>
      </c>
      <c r="K18" s="26">
        <v>49</v>
      </c>
      <c r="L18" s="23">
        <v>126</v>
      </c>
      <c r="M18" s="24">
        <v>85</v>
      </c>
      <c r="N18" s="25">
        <v>99</v>
      </c>
      <c r="O18" s="26">
        <v>102</v>
      </c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0" customFormat="1" ht="18" customHeight="1">
      <c r="A19" s="58" t="s">
        <v>3</v>
      </c>
      <c r="B19" s="13">
        <f t="shared" si="0"/>
        <v>1294</v>
      </c>
      <c r="C19" s="14">
        <f t="shared" si="0"/>
        <v>1167</v>
      </c>
      <c r="D19" s="23">
        <v>430</v>
      </c>
      <c r="E19" s="24">
        <v>216</v>
      </c>
      <c r="F19" s="21">
        <v>672</v>
      </c>
      <c r="G19" s="22">
        <v>813</v>
      </c>
      <c r="H19" s="23">
        <v>1</v>
      </c>
      <c r="I19" s="24">
        <v>0</v>
      </c>
      <c r="J19" s="25">
        <v>30</v>
      </c>
      <c r="K19" s="26">
        <v>9</v>
      </c>
      <c r="L19" s="23">
        <v>75</v>
      </c>
      <c r="M19" s="24">
        <v>60</v>
      </c>
      <c r="N19" s="25">
        <v>86</v>
      </c>
      <c r="O19" s="26">
        <v>69</v>
      </c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0" customFormat="1" ht="18" customHeight="1">
      <c r="A20" s="58" t="s">
        <v>4</v>
      </c>
      <c r="B20" s="21">
        <f t="shared" si="0"/>
        <v>1262</v>
      </c>
      <c r="C20" s="22">
        <f t="shared" si="0"/>
        <v>1335</v>
      </c>
      <c r="D20" s="23">
        <v>434</v>
      </c>
      <c r="E20" s="24">
        <v>347</v>
      </c>
      <c r="F20" s="21">
        <v>645</v>
      </c>
      <c r="G20" s="22">
        <v>721</v>
      </c>
      <c r="H20" s="23">
        <v>2</v>
      </c>
      <c r="I20" s="24">
        <v>0</v>
      </c>
      <c r="J20" s="25">
        <v>27</v>
      </c>
      <c r="K20" s="26">
        <v>22</v>
      </c>
      <c r="L20" s="23">
        <v>71</v>
      </c>
      <c r="M20" s="24">
        <v>47</v>
      </c>
      <c r="N20" s="25">
        <v>83</v>
      </c>
      <c r="O20" s="26">
        <v>198</v>
      </c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0" customFormat="1" ht="18" customHeight="1">
      <c r="A21" s="58" t="s">
        <v>5</v>
      </c>
      <c r="B21" s="21">
        <f t="shared" si="0"/>
        <v>1486</v>
      </c>
      <c r="C21" s="22">
        <f t="shared" si="0"/>
        <v>1591</v>
      </c>
      <c r="D21" s="23">
        <v>440</v>
      </c>
      <c r="E21" s="24">
        <v>299</v>
      </c>
      <c r="F21" s="21">
        <v>799</v>
      </c>
      <c r="G21" s="22">
        <v>1056</v>
      </c>
      <c r="H21" s="23">
        <v>1</v>
      </c>
      <c r="I21" s="24">
        <v>1</v>
      </c>
      <c r="J21" s="25">
        <v>23</v>
      </c>
      <c r="K21" s="26">
        <v>25</v>
      </c>
      <c r="L21" s="23">
        <v>82</v>
      </c>
      <c r="M21" s="24">
        <v>43</v>
      </c>
      <c r="N21" s="25">
        <v>141</v>
      </c>
      <c r="O21" s="26">
        <v>167</v>
      </c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0" customFormat="1" ht="18" customHeight="1">
      <c r="A22" s="58" t="s">
        <v>6</v>
      </c>
      <c r="B22" s="21">
        <f t="shared" si="0"/>
        <v>1926</v>
      </c>
      <c r="C22" s="22">
        <f t="shared" si="0"/>
        <v>1118</v>
      </c>
      <c r="D22" s="28">
        <v>451</v>
      </c>
      <c r="E22" s="29">
        <v>233</v>
      </c>
      <c r="F22" s="21">
        <v>1161</v>
      </c>
      <c r="G22" s="22">
        <v>714</v>
      </c>
      <c r="H22" s="28">
        <v>3</v>
      </c>
      <c r="I22" s="29">
        <v>0</v>
      </c>
      <c r="J22" s="21">
        <v>36</v>
      </c>
      <c r="K22" s="22">
        <v>12</v>
      </c>
      <c r="L22" s="28">
        <v>78</v>
      </c>
      <c r="M22" s="29">
        <v>43</v>
      </c>
      <c r="N22" s="21">
        <v>197</v>
      </c>
      <c r="O22" s="22">
        <v>116</v>
      </c>
      <c r="P22" s="27"/>
      <c r="Q22" s="27"/>
      <c r="R22" s="27"/>
      <c r="S22" s="27"/>
      <c r="T22" s="27"/>
      <c r="U22" s="27"/>
      <c r="V22" s="27"/>
      <c r="W22" s="27"/>
      <c r="X22" s="27"/>
    </row>
    <row r="23" spans="1:16" s="20" customFormat="1" ht="18" customHeight="1">
      <c r="A23" s="58" t="s">
        <v>7</v>
      </c>
      <c r="B23" s="21">
        <f t="shared" si="0"/>
        <v>1875</v>
      </c>
      <c r="C23" s="22">
        <f t="shared" si="0"/>
        <v>1179</v>
      </c>
      <c r="D23" s="28">
        <v>387</v>
      </c>
      <c r="E23" s="29">
        <v>62</v>
      </c>
      <c r="F23" s="21">
        <v>1222</v>
      </c>
      <c r="G23" s="22">
        <v>874</v>
      </c>
      <c r="H23" s="28">
        <v>3</v>
      </c>
      <c r="I23" s="29">
        <v>1</v>
      </c>
      <c r="J23" s="21">
        <v>27</v>
      </c>
      <c r="K23" s="22">
        <v>20</v>
      </c>
      <c r="L23" s="28">
        <v>74</v>
      </c>
      <c r="M23" s="29">
        <v>57</v>
      </c>
      <c r="N23" s="21">
        <v>162</v>
      </c>
      <c r="O23" s="22">
        <v>165</v>
      </c>
      <c r="P23" s="12"/>
    </row>
    <row r="24" spans="1:16" s="20" customFormat="1" ht="18" customHeight="1">
      <c r="A24" s="58" t="s">
        <v>8</v>
      </c>
      <c r="B24" s="21">
        <f t="shared" si="0"/>
        <v>2332</v>
      </c>
      <c r="C24" s="22">
        <f t="shared" si="0"/>
        <v>1391</v>
      </c>
      <c r="D24" s="21">
        <v>452</v>
      </c>
      <c r="E24" s="30">
        <v>299</v>
      </c>
      <c r="F24" s="31">
        <v>1626</v>
      </c>
      <c r="G24" s="32">
        <v>845</v>
      </c>
      <c r="H24" s="29">
        <v>1</v>
      </c>
      <c r="I24" s="22">
        <v>0</v>
      </c>
      <c r="J24" s="21">
        <v>35</v>
      </c>
      <c r="K24" s="30">
        <v>9</v>
      </c>
      <c r="L24" s="21">
        <v>84</v>
      </c>
      <c r="M24" s="30">
        <v>34</v>
      </c>
      <c r="N24" s="21">
        <v>134</v>
      </c>
      <c r="O24" s="30">
        <v>204</v>
      </c>
      <c r="P24" s="12"/>
    </row>
    <row r="25" spans="1:16" s="20" customFormat="1" ht="18" customHeight="1">
      <c r="A25" s="58" t="s">
        <v>9</v>
      </c>
      <c r="B25" s="21">
        <f t="shared" si="0"/>
        <v>2292</v>
      </c>
      <c r="C25" s="22">
        <f t="shared" si="0"/>
        <v>1463</v>
      </c>
      <c r="D25" s="31">
        <v>492</v>
      </c>
      <c r="E25" s="32">
        <v>549</v>
      </c>
      <c r="F25" s="31">
        <v>1532</v>
      </c>
      <c r="G25" s="32">
        <v>724</v>
      </c>
      <c r="H25" s="31">
        <v>2</v>
      </c>
      <c r="I25" s="32">
        <v>0</v>
      </c>
      <c r="J25" s="31">
        <v>17</v>
      </c>
      <c r="K25" s="32">
        <v>11</v>
      </c>
      <c r="L25" s="31">
        <v>83</v>
      </c>
      <c r="M25" s="32">
        <v>41</v>
      </c>
      <c r="N25" s="31">
        <v>166</v>
      </c>
      <c r="O25" s="32">
        <v>138</v>
      </c>
      <c r="P25" s="12"/>
    </row>
    <row r="26" spans="1:16" s="20" customFormat="1" ht="18" customHeight="1">
      <c r="A26" s="58" t="s">
        <v>10</v>
      </c>
      <c r="B26" s="21">
        <f t="shared" si="0"/>
        <v>1874</v>
      </c>
      <c r="C26" s="22">
        <f t="shared" si="0"/>
        <v>2178</v>
      </c>
      <c r="D26" s="31">
        <v>497</v>
      </c>
      <c r="E26" s="83">
        <v>693</v>
      </c>
      <c r="F26" s="31">
        <v>1108</v>
      </c>
      <c r="G26" s="32">
        <v>1287</v>
      </c>
      <c r="H26" s="31">
        <v>1</v>
      </c>
      <c r="I26" s="32">
        <v>2</v>
      </c>
      <c r="J26" s="31">
        <v>33</v>
      </c>
      <c r="K26" s="32">
        <v>18</v>
      </c>
      <c r="L26" s="31">
        <v>82</v>
      </c>
      <c r="M26" s="32">
        <v>45</v>
      </c>
      <c r="N26" s="31">
        <v>153</v>
      </c>
      <c r="O26" s="32">
        <v>133</v>
      </c>
      <c r="P26" s="12"/>
    </row>
    <row r="27" spans="1:16" s="20" customFormat="1" ht="18" customHeight="1" thickBot="1">
      <c r="A27" s="61" t="s">
        <v>11</v>
      </c>
      <c r="B27" s="21">
        <f t="shared" si="0"/>
        <v>1599</v>
      </c>
      <c r="C27" s="22">
        <f t="shared" si="0"/>
        <v>2481</v>
      </c>
      <c r="D27" s="31">
        <v>466</v>
      </c>
      <c r="E27" s="75">
        <v>560</v>
      </c>
      <c r="F27" s="76">
        <v>861</v>
      </c>
      <c r="G27" s="64">
        <v>1710</v>
      </c>
      <c r="H27" s="77">
        <v>7</v>
      </c>
      <c r="I27" s="75">
        <v>1</v>
      </c>
      <c r="J27" s="76">
        <v>30</v>
      </c>
      <c r="K27" s="78">
        <v>22</v>
      </c>
      <c r="L27" s="77">
        <v>113</v>
      </c>
      <c r="M27" s="75">
        <v>63</v>
      </c>
      <c r="N27" s="76">
        <v>122</v>
      </c>
      <c r="O27" s="78">
        <v>125</v>
      </c>
      <c r="P27" s="12"/>
    </row>
    <row r="28" spans="1:16" ht="18.75" customHeight="1" thickBot="1">
      <c r="A28" s="62" t="s">
        <v>18</v>
      </c>
      <c r="B28" s="70">
        <f>SUM(B16:B27)</f>
        <v>20789</v>
      </c>
      <c r="C28" s="71">
        <f aca="true" t="shared" si="1" ref="C28:O28">SUM(C16:C27)</f>
        <v>17623</v>
      </c>
      <c r="D28" s="72">
        <f t="shared" si="1"/>
        <v>5567</v>
      </c>
      <c r="E28" s="74">
        <f t="shared" si="1"/>
        <v>4082</v>
      </c>
      <c r="F28" s="70">
        <f t="shared" si="1"/>
        <v>12240</v>
      </c>
      <c r="G28" s="71">
        <f t="shared" si="1"/>
        <v>10992</v>
      </c>
      <c r="H28" s="72">
        <f t="shared" si="1"/>
        <v>24</v>
      </c>
      <c r="I28" s="74">
        <f t="shared" si="1"/>
        <v>19</v>
      </c>
      <c r="J28" s="70">
        <f t="shared" si="1"/>
        <v>349</v>
      </c>
      <c r="K28" s="71">
        <f t="shared" si="1"/>
        <v>247</v>
      </c>
      <c r="L28" s="72">
        <f t="shared" si="1"/>
        <v>1038</v>
      </c>
      <c r="M28" s="74">
        <f t="shared" si="1"/>
        <v>649</v>
      </c>
      <c r="N28" s="70">
        <f t="shared" si="1"/>
        <v>1571</v>
      </c>
      <c r="O28" s="71">
        <f t="shared" si="1"/>
        <v>1634</v>
      </c>
      <c r="P28" s="5"/>
    </row>
    <row r="29" spans="1:16" ht="12.75">
      <c r="A29" s="84" t="s">
        <v>33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84" t="s">
        <v>36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sheetProtection/>
  <mergeCells count="12"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7109375" style="0" customWidth="1"/>
    <col min="2" max="15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5" ht="12.75">
      <c r="A6" s="98"/>
      <c r="B6" s="100"/>
      <c r="O6" s="1" t="s">
        <v>19</v>
      </c>
    </row>
    <row r="7" spans="1:15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20</v>
      </c>
    </row>
    <row r="9" ht="12.75">
      <c r="A9" s="48" t="s">
        <v>35</v>
      </c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0" t="str">
        <f>UPPER("Število novo registriranih poslovnih subjektov in število izbrisanih poslovnih subjektov po skupinah, v mesecih leta 2009")</f>
        <v>ŠTEVILO NOVO REGISTRIRANIH POSLOVNIH SUBJEKTOV IN ŠTEVILO IZBRISANIH POSLOVNIH SUBJEKTOV PO SKUPINAH, V MESECIH LETA 2009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95.25" customHeight="1">
      <c r="A13" s="106" t="s">
        <v>23</v>
      </c>
      <c r="B13" s="104" t="s">
        <v>18</v>
      </c>
      <c r="C13" s="105"/>
      <c r="D13" s="96" t="s">
        <v>30</v>
      </c>
      <c r="E13" s="95"/>
      <c r="F13" s="94" t="s">
        <v>14</v>
      </c>
      <c r="G13" s="95"/>
      <c r="H13" s="96" t="s">
        <v>15</v>
      </c>
      <c r="I13" s="97"/>
      <c r="J13" s="94" t="s">
        <v>21</v>
      </c>
      <c r="K13" s="95"/>
      <c r="L13" s="96" t="s">
        <v>16</v>
      </c>
      <c r="M13" s="97"/>
      <c r="N13" s="94" t="s">
        <v>17</v>
      </c>
      <c r="O13" s="95"/>
      <c r="P13" s="6"/>
    </row>
    <row r="14" spans="1:16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6" t="s">
        <v>12</v>
      </c>
      <c r="G14" s="47" t="s">
        <v>13</v>
      </c>
      <c r="H14" s="36" t="s">
        <v>12</v>
      </c>
      <c r="I14" s="37" t="s">
        <v>13</v>
      </c>
      <c r="J14" s="34" t="s">
        <v>12</v>
      </c>
      <c r="K14" s="35" t="s">
        <v>13</v>
      </c>
      <c r="L14" s="36" t="s">
        <v>12</v>
      </c>
      <c r="M14" s="37" t="s">
        <v>13</v>
      </c>
      <c r="N14" s="34" t="s">
        <v>12</v>
      </c>
      <c r="O14" s="35" t="s">
        <v>13</v>
      </c>
      <c r="P14" s="6"/>
    </row>
    <row r="15" spans="1:16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38">
        <v>8</v>
      </c>
      <c r="G15" s="39">
        <v>9</v>
      </c>
      <c r="H15" s="40">
        <v>10</v>
      </c>
      <c r="I15" s="41">
        <v>11</v>
      </c>
      <c r="J15" s="38">
        <v>12</v>
      </c>
      <c r="K15" s="39">
        <v>13</v>
      </c>
      <c r="L15" s="40">
        <v>14</v>
      </c>
      <c r="M15" s="41">
        <v>15</v>
      </c>
      <c r="N15" s="38">
        <v>16</v>
      </c>
      <c r="O15" s="39">
        <v>17</v>
      </c>
      <c r="P15" s="6"/>
    </row>
    <row r="16" spans="1:16" s="20" customFormat="1" ht="18" customHeight="1">
      <c r="A16" s="60" t="s">
        <v>0</v>
      </c>
      <c r="B16" s="13">
        <f aca="true" t="shared" si="0" ref="B16:C27">D16+F16+H16+J16+L16+N16</f>
        <v>2123</v>
      </c>
      <c r="C16" s="14">
        <f t="shared" si="0"/>
        <v>1137</v>
      </c>
      <c r="D16" s="15">
        <v>498</v>
      </c>
      <c r="E16" s="11">
        <v>309</v>
      </c>
      <c r="F16" s="13">
        <v>1367</v>
      </c>
      <c r="G16" s="14">
        <v>619</v>
      </c>
      <c r="H16" s="15">
        <v>3</v>
      </c>
      <c r="I16" s="11">
        <v>2</v>
      </c>
      <c r="J16" s="13">
        <v>30</v>
      </c>
      <c r="K16" s="14">
        <v>21</v>
      </c>
      <c r="L16" s="15">
        <v>73</v>
      </c>
      <c r="M16" s="11">
        <v>90</v>
      </c>
      <c r="N16" s="13">
        <v>152</v>
      </c>
      <c r="O16" s="14">
        <v>96</v>
      </c>
      <c r="P16" s="12"/>
    </row>
    <row r="17" spans="1:16" s="20" customFormat="1" ht="18" customHeight="1">
      <c r="A17" s="58" t="s">
        <v>1</v>
      </c>
      <c r="B17" s="21">
        <f t="shared" si="0"/>
        <v>1656</v>
      </c>
      <c r="C17" s="22">
        <f t="shared" si="0"/>
        <v>1052</v>
      </c>
      <c r="D17" s="23">
        <v>571</v>
      </c>
      <c r="E17" s="24">
        <v>204</v>
      </c>
      <c r="F17" s="25">
        <v>825</v>
      </c>
      <c r="G17" s="26">
        <v>654</v>
      </c>
      <c r="H17" s="23">
        <v>0</v>
      </c>
      <c r="I17" s="24">
        <v>0</v>
      </c>
      <c r="J17" s="25">
        <v>29</v>
      </c>
      <c r="K17" s="26">
        <v>19</v>
      </c>
      <c r="L17" s="23">
        <v>87</v>
      </c>
      <c r="M17" s="24">
        <v>74</v>
      </c>
      <c r="N17" s="25">
        <v>144</v>
      </c>
      <c r="O17" s="26">
        <v>101</v>
      </c>
      <c r="P17" s="12"/>
    </row>
    <row r="18" spans="1:24" s="20" customFormat="1" ht="18" customHeight="1">
      <c r="A18" s="58" t="s">
        <v>2</v>
      </c>
      <c r="B18" s="21">
        <f t="shared" si="0"/>
        <v>1994</v>
      </c>
      <c r="C18" s="22">
        <f t="shared" si="0"/>
        <v>1353</v>
      </c>
      <c r="D18" s="23">
        <v>687</v>
      </c>
      <c r="E18" s="24">
        <v>158</v>
      </c>
      <c r="F18" s="21">
        <v>1032</v>
      </c>
      <c r="G18" s="22">
        <v>915</v>
      </c>
      <c r="H18" s="23">
        <v>0</v>
      </c>
      <c r="I18" s="24">
        <v>4</v>
      </c>
      <c r="J18" s="25">
        <v>40</v>
      </c>
      <c r="K18" s="26">
        <v>26</v>
      </c>
      <c r="L18" s="23">
        <v>101</v>
      </c>
      <c r="M18" s="24">
        <v>108</v>
      </c>
      <c r="N18" s="25">
        <v>134</v>
      </c>
      <c r="O18" s="26">
        <v>142</v>
      </c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0" customFormat="1" ht="18" customHeight="1">
      <c r="A19" s="58" t="s">
        <v>3</v>
      </c>
      <c r="B19" s="21">
        <f t="shared" si="0"/>
        <v>2000</v>
      </c>
      <c r="C19" s="22">
        <f t="shared" si="0"/>
        <v>1158</v>
      </c>
      <c r="D19" s="23">
        <v>545</v>
      </c>
      <c r="E19" s="24">
        <v>140</v>
      </c>
      <c r="F19" s="21">
        <v>1229</v>
      </c>
      <c r="G19" s="22">
        <v>819</v>
      </c>
      <c r="H19" s="23">
        <v>2</v>
      </c>
      <c r="I19" s="24">
        <v>1</v>
      </c>
      <c r="J19" s="25">
        <v>26</v>
      </c>
      <c r="K19" s="26">
        <v>16</v>
      </c>
      <c r="L19" s="23">
        <v>77</v>
      </c>
      <c r="M19" s="24">
        <v>65</v>
      </c>
      <c r="N19" s="25">
        <v>121</v>
      </c>
      <c r="O19" s="26">
        <v>117</v>
      </c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0" customFormat="1" ht="18" customHeight="1">
      <c r="A20" s="58" t="s">
        <v>4</v>
      </c>
      <c r="B20" s="21">
        <f t="shared" si="0"/>
        <v>1919</v>
      </c>
      <c r="C20" s="22">
        <f t="shared" si="0"/>
        <v>1046</v>
      </c>
      <c r="D20" s="23">
        <v>551</v>
      </c>
      <c r="E20" s="24">
        <v>165</v>
      </c>
      <c r="F20" s="21">
        <v>1160</v>
      </c>
      <c r="G20" s="22">
        <v>614</v>
      </c>
      <c r="H20" s="23">
        <v>1</v>
      </c>
      <c r="I20" s="24">
        <v>1</v>
      </c>
      <c r="J20" s="25">
        <v>27</v>
      </c>
      <c r="K20" s="26">
        <v>10</v>
      </c>
      <c r="L20" s="23">
        <v>74</v>
      </c>
      <c r="M20" s="24">
        <v>68</v>
      </c>
      <c r="N20" s="25">
        <v>106</v>
      </c>
      <c r="O20" s="26">
        <v>188</v>
      </c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0" customFormat="1" ht="18" customHeight="1">
      <c r="A21" s="58" t="s">
        <v>5</v>
      </c>
      <c r="B21" s="21">
        <f t="shared" si="0"/>
        <v>1851</v>
      </c>
      <c r="C21" s="22">
        <f t="shared" si="0"/>
        <v>1476</v>
      </c>
      <c r="D21" s="23">
        <v>536</v>
      </c>
      <c r="E21" s="24">
        <v>154</v>
      </c>
      <c r="F21" s="21">
        <v>1120</v>
      </c>
      <c r="G21" s="22">
        <v>975</v>
      </c>
      <c r="H21" s="23">
        <v>0</v>
      </c>
      <c r="I21" s="24">
        <v>0</v>
      </c>
      <c r="J21" s="25">
        <v>32</v>
      </c>
      <c r="K21" s="26">
        <v>16</v>
      </c>
      <c r="L21" s="23">
        <v>63</v>
      </c>
      <c r="M21" s="24">
        <v>92</v>
      </c>
      <c r="N21" s="25">
        <v>100</v>
      </c>
      <c r="O21" s="26">
        <v>239</v>
      </c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0" customFormat="1" ht="18" customHeight="1">
      <c r="A22" s="58" t="s">
        <v>6</v>
      </c>
      <c r="B22" s="21">
        <f t="shared" si="0"/>
        <v>1692</v>
      </c>
      <c r="C22" s="22">
        <f t="shared" si="0"/>
        <v>1468</v>
      </c>
      <c r="D22" s="28">
        <v>415</v>
      </c>
      <c r="E22" s="29">
        <v>159</v>
      </c>
      <c r="F22" s="21">
        <v>1039</v>
      </c>
      <c r="G22" s="22">
        <v>926</v>
      </c>
      <c r="H22" s="28">
        <v>1</v>
      </c>
      <c r="I22" s="29">
        <v>1</v>
      </c>
      <c r="J22" s="21">
        <v>29</v>
      </c>
      <c r="K22" s="22">
        <v>9</v>
      </c>
      <c r="L22" s="28">
        <v>64</v>
      </c>
      <c r="M22" s="29">
        <v>50</v>
      </c>
      <c r="N22" s="21">
        <v>144</v>
      </c>
      <c r="O22" s="22">
        <v>323</v>
      </c>
      <c r="P22" s="27"/>
      <c r="Q22" s="27"/>
      <c r="R22" s="27"/>
      <c r="S22" s="27"/>
      <c r="T22" s="27"/>
      <c r="U22" s="27"/>
      <c r="V22" s="27"/>
      <c r="W22" s="27"/>
      <c r="X22" s="27"/>
    </row>
    <row r="23" spans="1:16" s="20" customFormat="1" ht="18" customHeight="1">
      <c r="A23" s="58" t="s">
        <v>7</v>
      </c>
      <c r="B23" s="21">
        <f t="shared" si="0"/>
        <v>1394</v>
      </c>
      <c r="C23" s="22">
        <f t="shared" si="0"/>
        <v>837</v>
      </c>
      <c r="D23" s="28">
        <v>326</v>
      </c>
      <c r="E23" s="29">
        <v>38</v>
      </c>
      <c r="F23" s="21">
        <v>832</v>
      </c>
      <c r="G23" s="22">
        <v>633</v>
      </c>
      <c r="H23" s="28">
        <v>2</v>
      </c>
      <c r="I23" s="29">
        <v>2</v>
      </c>
      <c r="J23" s="21">
        <v>26</v>
      </c>
      <c r="K23" s="22">
        <v>4</v>
      </c>
      <c r="L23" s="28">
        <v>77</v>
      </c>
      <c r="M23" s="29">
        <v>38</v>
      </c>
      <c r="N23" s="21">
        <v>131</v>
      </c>
      <c r="O23" s="22">
        <v>122</v>
      </c>
      <c r="P23" s="12"/>
    </row>
    <row r="24" spans="1:16" s="20" customFormat="1" ht="18" customHeight="1">
      <c r="A24" s="58" t="s">
        <v>8</v>
      </c>
      <c r="B24" s="21">
        <f t="shared" si="0"/>
        <v>1884</v>
      </c>
      <c r="C24" s="30">
        <f t="shared" si="0"/>
        <v>1210</v>
      </c>
      <c r="D24" s="21">
        <v>458</v>
      </c>
      <c r="E24" s="30">
        <v>178</v>
      </c>
      <c r="F24" s="31">
        <v>1191</v>
      </c>
      <c r="G24" s="32">
        <v>763</v>
      </c>
      <c r="H24" s="29">
        <v>0</v>
      </c>
      <c r="I24" s="22">
        <v>3</v>
      </c>
      <c r="J24" s="21">
        <v>24</v>
      </c>
      <c r="K24" s="30">
        <v>16</v>
      </c>
      <c r="L24" s="21">
        <v>66</v>
      </c>
      <c r="M24" s="30">
        <v>69</v>
      </c>
      <c r="N24" s="21">
        <v>145</v>
      </c>
      <c r="O24" s="30">
        <v>181</v>
      </c>
      <c r="P24" s="12"/>
    </row>
    <row r="25" spans="1:16" s="20" customFormat="1" ht="18" customHeight="1">
      <c r="A25" s="58" t="s">
        <v>9</v>
      </c>
      <c r="B25" s="21">
        <f t="shared" si="0"/>
        <v>2025</v>
      </c>
      <c r="C25" s="30">
        <f t="shared" si="0"/>
        <v>1126</v>
      </c>
      <c r="D25" s="31">
        <v>503</v>
      </c>
      <c r="E25" s="32">
        <v>252</v>
      </c>
      <c r="F25" s="31">
        <v>1275</v>
      </c>
      <c r="G25" s="32">
        <v>658</v>
      </c>
      <c r="H25" s="31">
        <v>5</v>
      </c>
      <c r="I25" s="32">
        <v>0</v>
      </c>
      <c r="J25" s="31">
        <v>38</v>
      </c>
      <c r="K25" s="32">
        <v>8</v>
      </c>
      <c r="L25" s="31">
        <v>82</v>
      </c>
      <c r="M25" s="32">
        <v>42</v>
      </c>
      <c r="N25" s="31">
        <v>122</v>
      </c>
      <c r="O25" s="32">
        <v>166</v>
      </c>
      <c r="P25" s="12"/>
    </row>
    <row r="26" spans="1:16" s="20" customFormat="1" ht="18" customHeight="1">
      <c r="A26" s="58" t="s">
        <v>10</v>
      </c>
      <c r="B26" s="31">
        <f t="shared" si="0"/>
        <v>1677</v>
      </c>
      <c r="C26" s="32">
        <f t="shared" si="0"/>
        <v>1428</v>
      </c>
      <c r="D26" s="31">
        <v>465</v>
      </c>
      <c r="E26" s="32">
        <v>362</v>
      </c>
      <c r="F26" s="31">
        <v>984</v>
      </c>
      <c r="G26" s="32">
        <v>821</v>
      </c>
      <c r="H26" s="31">
        <v>0</v>
      </c>
      <c r="I26" s="32">
        <v>0</v>
      </c>
      <c r="J26" s="31">
        <v>29</v>
      </c>
      <c r="K26" s="32">
        <v>18</v>
      </c>
      <c r="L26" s="31">
        <v>79</v>
      </c>
      <c r="M26" s="32">
        <v>49</v>
      </c>
      <c r="N26" s="31">
        <v>120</v>
      </c>
      <c r="O26" s="32">
        <v>178</v>
      </c>
      <c r="P26" s="12"/>
    </row>
    <row r="27" spans="1:16" s="20" customFormat="1" ht="18" customHeight="1" thickBot="1">
      <c r="A27" s="61" t="s">
        <v>11</v>
      </c>
      <c r="B27" s="31">
        <f t="shared" si="0"/>
        <v>1237</v>
      </c>
      <c r="C27" s="32">
        <f t="shared" si="0"/>
        <v>2062</v>
      </c>
      <c r="D27" s="31">
        <v>429</v>
      </c>
      <c r="E27" s="75">
        <v>498</v>
      </c>
      <c r="F27" s="76">
        <v>589</v>
      </c>
      <c r="G27" s="64">
        <v>1303</v>
      </c>
      <c r="H27" s="77">
        <v>0</v>
      </c>
      <c r="I27" s="75">
        <v>9</v>
      </c>
      <c r="J27" s="76">
        <v>29</v>
      </c>
      <c r="K27" s="78">
        <v>30</v>
      </c>
      <c r="L27" s="77">
        <v>71</v>
      </c>
      <c r="M27" s="75">
        <v>64</v>
      </c>
      <c r="N27" s="76">
        <v>119</v>
      </c>
      <c r="O27" s="78">
        <v>158</v>
      </c>
      <c r="P27" s="12"/>
    </row>
    <row r="28" spans="1:16" ht="18.75" customHeight="1" thickBot="1">
      <c r="A28" s="62" t="s">
        <v>18</v>
      </c>
      <c r="B28" s="70">
        <f>SUM(B16:B27)</f>
        <v>21452</v>
      </c>
      <c r="C28" s="71">
        <f aca="true" t="shared" si="1" ref="C28:O28">SUM(C16:C27)</f>
        <v>15353</v>
      </c>
      <c r="D28" s="72">
        <f t="shared" si="1"/>
        <v>5984</v>
      </c>
      <c r="E28" s="74">
        <f t="shared" si="1"/>
        <v>2617</v>
      </c>
      <c r="F28" s="70">
        <f t="shared" si="1"/>
        <v>12643</v>
      </c>
      <c r="G28" s="71">
        <f t="shared" si="1"/>
        <v>9700</v>
      </c>
      <c r="H28" s="72">
        <f t="shared" si="1"/>
        <v>14</v>
      </c>
      <c r="I28" s="74">
        <f t="shared" si="1"/>
        <v>23</v>
      </c>
      <c r="J28" s="70">
        <f t="shared" si="1"/>
        <v>359</v>
      </c>
      <c r="K28" s="71">
        <f t="shared" si="1"/>
        <v>193</v>
      </c>
      <c r="L28" s="72">
        <f t="shared" si="1"/>
        <v>914</v>
      </c>
      <c r="M28" s="74">
        <f t="shared" si="1"/>
        <v>809</v>
      </c>
      <c r="N28" s="70">
        <f t="shared" si="1"/>
        <v>1538</v>
      </c>
      <c r="O28" s="71">
        <f t="shared" si="1"/>
        <v>2011</v>
      </c>
      <c r="P28" s="5"/>
    </row>
    <row r="29" spans="1:16" ht="12.75">
      <c r="A29" s="8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84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sheetProtection/>
  <mergeCells count="12"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3" width="10.28125" style="0" customWidth="1"/>
    <col min="4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41</v>
      </c>
    </row>
    <row r="10" spans="1:18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2.75">
      <c r="A11" s="10" t="str">
        <f>UPPER("Število novo registriranih poslovnih subjektov in število izbrisanih poslovnih subjektov po skupinah, v mesecih leta 2018")</f>
        <v>ŠTEVILO NOVO REGISTRIRANIH POSLOVNIH SUBJEKTOV IN ŠTEVILO IZBRISANIH POSLOVNIH SUBJEKTOV PO SKUPINAH, V MESECIH LETA 2018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3.5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95.25" customHeight="1">
      <c r="A13" s="102" t="s">
        <v>23</v>
      </c>
      <c r="B13" s="104" t="s">
        <v>18</v>
      </c>
      <c r="C13" s="105"/>
      <c r="D13" s="96" t="s">
        <v>24</v>
      </c>
      <c r="E13" s="95"/>
      <c r="F13" s="96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3"/>
    </row>
    <row r="14" spans="1:18" ht="13.5" thickBot="1">
      <c r="A14" s="103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3"/>
    </row>
    <row r="15" spans="1:18" ht="36" customHeight="1" thickBot="1">
      <c r="A15" s="86">
        <v>1</v>
      </c>
      <c r="B15" s="38" t="s">
        <v>38</v>
      </c>
      <c r="C15" s="39" t="s">
        <v>39</v>
      </c>
      <c r="D15" s="40">
        <v>4</v>
      </c>
      <c r="E15" s="39">
        <v>5</v>
      </c>
      <c r="F15" s="50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3"/>
    </row>
    <row r="16" spans="1:18" s="20" customFormat="1" ht="18" customHeight="1">
      <c r="A16" s="91" t="s">
        <v>0</v>
      </c>
      <c r="B16" s="79">
        <f aca="true" t="shared" si="0" ref="B16:C27">SUM(D16,F16,H16,J16,L16,N16,P16)</f>
        <v>2334</v>
      </c>
      <c r="C16" s="80">
        <f t="shared" si="0"/>
        <v>1632</v>
      </c>
      <c r="D16" s="15">
        <v>450</v>
      </c>
      <c r="E16" s="14">
        <v>373</v>
      </c>
      <c r="F16" s="15">
        <v>3</v>
      </c>
      <c r="G16" s="42">
        <v>3</v>
      </c>
      <c r="H16" s="13">
        <v>1597</v>
      </c>
      <c r="I16" s="14">
        <v>983</v>
      </c>
      <c r="J16" s="15">
        <v>1</v>
      </c>
      <c r="K16" s="11">
        <v>0</v>
      </c>
      <c r="L16" s="13">
        <v>27</v>
      </c>
      <c r="M16" s="14">
        <v>108</v>
      </c>
      <c r="N16" s="15">
        <v>76</v>
      </c>
      <c r="O16" s="11">
        <v>66</v>
      </c>
      <c r="P16" s="13">
        <v>180</v>
      </c>
      <c r="Q16" s="14">
        <v>99</v>
      </c>
      <c r="R16" s="27"/>
    </row>
    <row r="17" spans="1:18" s="20" customFormat="1" ht="18" customHeight="1">
      <c r="A17" s="92" t="s">
        <v>1</v>
      </c>
      <c r="B17" s="21">
        <f t="shared" si="0"/>
        <v>1841</v>
      </c>
      <c r="C17" s="22">
        <f t="shared" si="0"/>
        <v>1374</v>
      </c>
      <c r="D17" s="23">
        <v>358</v>
      </c>
      <c r="E17" s="26">
        <v>337</v>
      </c>
      <c r="F17" s="23">
        <v>1</v>
      </c>
      <c r="G17" s="43">
        <v>2</v>
      </c>
      <c r="H17" s="21">
        <v>1196</v>
      </c>
      <c r="I17" s="26">
        <v>869</v>
      </c>
      <c r="J17" s="23">
        <v>0</v>
      </c>
      <c r="K17" s="24">
        <v>0</v>
      </c>
      <c r="L17" s="25">
        <v>26</v>
      </c>
      <c r="M17" s="26">
        <v>16</v>
      </c>
      <c r="N17" s="23">
        <v>54</v>
      </c>
      <c r="O17" s="24">
        <v>64</v>
      </c>
      <c r="P17" s="25">
        <v>206</v>
      </c>
      <c r="Q17" s="26">
        <v>86</v>
      </c>
      <c r="R17" s="27"/>
    </row>
    <row r="18" spans="1:26" s="20" customFormat="1" ht="18" customHeight="1">
      <c r="A18" s="92" t="s">
        <v>2</v>
      </c>
      <c r="B18" s="21">
        <f t="shared" si="0"/>
        <v>2036</v>
      </c>
      <c r="C18" s="22">
        <f t="shared" si="0"/>
        <v>1571</v>
      </c>
      <c r="D18" s="23">
        <v>432</v>
      </c>
      <c r="E18" s="26">
        <v>317</v>
      </c>
      <c r="F18" s="23">
        <v>5</v>
      </c>
      <c r="G18" s="43">
        <v>0</v>
      </c>
      <c r="H18" s="21">
        <v>1342</v>
      </c>
      <c r="I18" s="22">
        <v>1053</v>
      </c>
      <c r="J18" s="23">
        <v>1</v>
      </c>
      <c r="K18" s="24">
        <v>1</v>
      </c>
      <c r="L18" s="25">
        <v>31</v>
      </c>
      <c r="M18" s="26">
        <v>22</v>
      </c>
      <c r="N18" s="23">
        <v>55</v>
      </c>
      <c r="O18" s="24">
        <v>103</v>
      </c>
      <c r="P18" s="25">
        <v>170</v>
      </c>
      <c r="Q18" s="26">
        <v>75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92" t="s">
        <v>3</v>
      </c>
      <c r="B19" s="21">
        <f t="shared" si="0"/>
        <v>2203</v>
      </c>
      <c r="C19" s="22">
        <f t="shared" si="0"/>
        <v>1421</v>
      </c>
      <c r="D19" s="23">
        <v>334</v>
      </c>
      <c r="E19" s="26">
        <v>271</v>
      </c>
      <c r="F19" s="23">
        <v>2</v>
      </c>
      <c r="G19" s="43">
        <v>1</v>
      </c>
      <c r="H19" s="21">
        <v>1442</v>
      </c>
      <c r="I19" s="22">
        <v>970</v>
      </c>
      <c r="J19" s="23">
        <v>2</v>
      </c>
      <c r="K19" s="24">
        <v>0</v>
      </c>
      <c r="L19" s="25">
        <v>30</v>
      </c>
      <c r="M19" s="26">
        <v>20</v>
      </c>
      <c r="N19" s="23">
        <v>58</v>
      </c>
      <c r="O19" s="24">
        <v>70</v>
      </c>
      <c r="P19" s="25">
        <v>335</v>
      </c>
      <c r="Q19" s="26">
        <v>89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92" t="s">
        <v>4</v>
      </c>
      <c r="B20" s="21">
        <f t="shared" si="0"/>
        <v>2084</v>
      </c>
      <c r="C20" s="22">
        <f t="shared" si="0"/>
        <v>1436</v>
      </c>
      <c r="D20" s="23">
        <v>385</v>
      </c>
      <c r="E20" s="26">
        <v>288</v>
      </c>
      <c r="F20" s="23">
        <v>1</v>
      </c>
      <c r="G20" s="43">
        <v>1</v>
      </c>
      <c r="H20" s="21">
        <v>1230</v>
      </c>
      <c r="I20" s="22">
        <v>942</v>
      </c>
      <c r="J20" s="23">
        <v>0</v>
      </c>
      <c r="K20" s="24">
        <v>0</v>
      </c>
      <c r="L20" s="25">
        <v>27</v>
      </c>
      <c r="M20" s="26">
        <v>21</v>
      </c>
      <c r="N20" s="23">
        <v>59</v>
      </c>
      <c r="O20" s="24">
        <v>57</v>
      </c>
      <c r="P20" s="25">
        <v>382</v>
      </c>
      <c r="Q20" s="26">
        <v>127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92" t="s">
        <v>5</v>
      </c>
      <c r="B21" s="21">
        <f t="shared" si="0"/>
        <v>2218</v>
      </c>
      <c r="C21" s="22">
        <f t="shared" si="0"/>
        <v>1555</v>
      </c>
      <c r="D21" s="23">
        <v>356</v>
      </c>
      <c r="E21" s="26">
        <v>269</v>
      </c>
      <c r="F21" s="23">
        <v>2</v>
      </c>
      <c r="G21" s="43">
        <v>2</v>
      </c>
      <c r="H21" s="21">
        <v>1350</v>
      </c>
      <c r="I21" s="22">
        <v>1105</v>
      </c>
      <c r="J21" s="23">
        <v>0</v>
      </c>
      <c r="K21" s="24">
        <v>0</v>
      </c>
      <c r="L21" s="25">
        <v>26</v>
      </c>
      <c r="M21" s="26">
        <v>18</v>
      </c>
      <c r="N21" s="23">
        <v>42</v>
      </c>
      <c r="O21" s="24">
        <v>56</v>
      </c>
      <c r="P21" s="25">
        <v>442</v>
      </c>
      <c r="Q21" s="26">
        <v>105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92" t="s">
        <v>6</v>
      </c>
      <c r="B22" s="13">
        <f t="shared" si="0"/>
        <v>1904</v>
      </c>
      <c r="C22" s="14">
        <f t="shared" si="0"/>
        <v>1234</v>
      </c>
      <c r="D22" s="28">
        <v>324</v>
      </c>
      <c r="E22" s="22">
        <v>213</v>
      </c>
      <c r="F22" s="28">
        <v>2</v>
      </c>
      <c r="G22" s="44">
        <v>0</v>
      </c>
      <c r="H22" s="21">
        <v>1116</v>
      </c>
      <c r="I22" s="22">
        <v>896</v>
      </c>
      <c r="J22" s="28">
        <v>1</v>
      </c>
      <c r="K22" s="29">
        <v>0</v>
      </c>
      <c r="L22" s="21">
        <v>28</v>
      </c>
      <c r="M22" s="22">
        <v>14</v>
      </c>
      <c r="N22" s="28">
        <v>47</v>
      </c>
      <c r="O22" s="29">
        <v>38</v>
      </c>
      <c r="P22" s="21">
        <v>386</v>
      </c>
      <c r="Q22" s="22">
        <v>73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92" t="s">
        <v>7</v>
      </c>
      <c r="B23" s="13">
        <f t="shared" si="0"/>
        <v>1496</v>
      </c>
      <c r="C23" s="14">
        <f t="shared" si="0"/>
        <v>1267</v>
      </c>
      <c r="D23" s="28">
        <v>220</v>
      </c>
      <c r="E23" s="22">
        <v>208</v>
      </c>
      <c r="F23" s="28">
        <v>1</v>
      </c>
      <c r="G23" s="44">
        <v>1</v>
      </c>
      <c r="H23" s="21">
        <v>1018</v>
      </c>
      <c r="I23" s="22">
        <v>800</v>
      </c>
      <c r="J23" s="28">
        <v>1</v>
      </c>
      <c r="K23" s="29">
        <v>0</v>
      </c>
      <c r="L23" s="21">
        <v>14</v>
      </c>
      <c r="M23" s="22">
        <v>16</v>
      </c>
      <c r="N23" s="28">
        <v>46</v>
      </c>
      <c r="O23" s="29">
        <v>34</v>
      </c>
      <c r="P23" s="21">
        <v>196</v>
      </c>
      <c r="Q23" s="22">
        <v>208</v>
      </c>
      <c r="R23" s="27"/>
    </row>
    <row r="24" spans="1:18" s="20" customFormat="1" ht="18" customHeight="1">
      <c r="A24" s="92" t="s">
        <v>8</v>
      </c>
      <c r="B24" s="13">
        <f t="shared" si="0"/>
        <v>2205</v>
      </c>
      <c r="C24" s="14">
        <f t="shared" si="0"/>
        <v>1925</v>
      </c>
      <c r="D24" s="28">
        <v>339</v>
      </c>
      <c r="E24" s="30">
        <v>379</v>
      </c>
      <c r="F24" s="28">
        <v>0</v>
      </c>
      <c r="G24" s="44">
        <v>2</v>
      </c>
      <c r="H24" s="31">
        <v>1606</v>
      </c>
      <c r="I24" s="32">
        <v>978</v>
      </c>
      <c r="J24" s="29">
        <v>0</v>
      </c>
      <c r="K24" s="22">
        <v>0</v>
      </c>
      <c r="L24" s="21">
        <v>24</v>
      </c>
      <c r="M24" s="30">
        <v>13</v>
      </c>
      <c r="N24" s="21">
        <v>46</v>
      </c>
      <c r="O24" s="30">
        <v>36</v>
      </c>
      <c r="P24" s="21">
        <v>190</v>
      </c>
      <c r="Q24" s="30">
        <v>517</v>
      </c>
      <c r="R24" s="27"/>
    </row>
    <row r="25" spans="1:18" s="20" customFormat="1" ht="18" customHeight="1">
      <c r="A25" s="92" t="s">
        <v>9</v>
      </c>
      <c r="B25" s="13">
        <f t="shared" si="0"/>
        <v>2279</v>
      </c>
      <c r="C25" s="14">
        <f t="shared" si="0"/>
        <v>1806</v>
      </c>
      <c r="D25" s="51">
        <v>385</v>
      </c>
      <c r="E25" s="32">
        <v>391</v>
      </c>
      <c r="F25" s="51">
        <v>2</v>
      </c>
      <c r="G25" s="45">
        <v>4</v>
      </c>
      <c r="H25" s="31">
        <v>1678</v>
      </c>
      <c r="I25" s="32">
        <v>954</v>
      </c>
      <c r="J25" s="31">
        <v>16</v>
      </c>
      <c r="K25" s="32">
        <v>62</v>
      </c>
      <c r="L25" s="31">
        <v>33</v>
      </c>
      <c r="M25" s="32">
        <v>31</v>
      </c>
      <c r="N25" s="31">
        <v>52</v>
      </c>
      <c r="O25" s="32">
        <v>37</v>
      </c>
      <c r="P25" s="31">
        <v>113</v>
      </c>
      <c r="Q25" s="32">
        <v>327</v>
      </c>
      <c r="R25" s="27"/>
    </row>
    <row r="26" spans="1:18" s="20" customFormat="1" ht="18" customHeight="1">
      <c r="A26" s="92" t="s">
        <v>10</v>
      </c>
      <c r="B26" s="13">
        <f t="shared" si="0"/>
        <v>1814</v>
      </c>
      <c r="C26" s="14">
        <f t="shared" si="0"/>
        <v>1576</v>
      </c>
      <c r="D26" s="51">
        <v>307</v>
      </c>
      <c r="E26" s="32">
        <v>433</v>
      </c>
      <c r="F26" s="51">
        <v>4</v>
      </c>
      <c r="G26" s="45">
        <v>2</v>
      </c>
      <c r="H26" s="31">
        <v>1311</v>
      </c>
      <c r="I26" s="32">
        <v>911</v>
      </c>
      <c r="J26" s="31">
        <v>0</v>
      </c>
      <c r="K26" s="32">
        <v>0</v>
      </c>
      <c r="L26" s="31">
        <v>18</v>
      </c>
      <c r="M26" s="32">
        <v>19</v>
      </c>
      <c r="N26" s="31">
        <v>61</v>
      </c>
      <c r="O26" s="32">
        <v>41</v>
      </c>
      <c r="P26" s="31">
        <v>113</v>
      </c>
      <c r="Q26" s="32">
        <v>170</v>
      </c>
      <c r="R26" s="27"/>
    </row>
    <row r="27" spans="1:18" s="20" customFormat="1" ht="18" customHeight="1" thickBot="1">
      <c r="A27" s="93" t="s">
        <v>11</v>
      </c>
      <c r="B27" s="81">
        <f t="shared" si="0"/>
        <v>1425</v>
      </c>
      <c r="C27" s="82">
        <f t="shared" si="0"/>
        <v>2312</v>
      </c>
      <c r="D27" s="51">
        <v>292</v>
      </c>
      <c r="E27" s="64">
        <v>438</v>
      </c>
      <c r="F27" s="65">
        <v>4</v>
      </c>
      <c r="G27" s="66">
        <v>3</v>
      </c>
      <c r="H27" s="67">
        <v>963</v>
      </c>
      <c r="I27" s="64">
        <v>1652</v>
      </c>
      <c r="J27" s="68">
        <v>1</v>
      </c>
      <c r="K27" s="69">
        <v>7</v>
      </c>
      <c r="L27" s="67">
        <v>11</v>
      </c>
      <c r="M27" s="64">
        <v>32</v>
      </c>
      <c r="N27" s="68">
        <v>52</v>
      </c>
      <c r="O27" s="69">
        <v>53</v>
      </c>
      <c r="P27" s="67">
        <v>102</v>
      </c>
      <c r="Q27" s="64">
        <v>127</v>
      </c>
      <c r="R27" s="27"/>
    </row>
    <row r="28" spans="1:18" ht="18.75" customHeight="1" thickBot="1">
      <c r="A28" s="90" t="s">
        <v>18</v>
      </c>
      <c r="B28" s="70">
        <f>SUM(B16:B27)</f>
        <v>23839</v>
      </c>
      <c r="C28" s="71">
        <f aca="true" t="shared" si="1" ref="C28:Q28">SUM(C16:C27)</f>
        <v>19109</v>
      </c>
      <c r="D28" s="72">
        <f t="shared" si="1"/>
        <v>4182</v>
      </c>
      <c r="E28" s="71">
        <f t="shared" si="1"/>
        <v>3917</v>
      </c>
      <c r="F28" s="73">
        <f t="shared" si="1"/>
        <v>27</v>
      </c>
      <c r="G28" s="74">
        <f t="shared" si="1"/>
        <v>21</v>
      </c>
      <c r="H28" s="70">
        <f t="shared" si="1"/>
        <v>15849</v>
      </c>
      <c r="I28" s="71">
        <f t="shared" si="1"/>
        <v>12113</v>
      </c>
      <c r="J28" s="72">
        <f t="shared" si="1"/>
        <v>23</v>
      </c>
      <c r="K28" s="74">
        <f t="shared" si="1"/>
        <v>70</v>
      </c>
      <c r="L28" s="70">
        <f t="shared" si="1"/>
        <v>295</v>
      </c>
      <c r="M28" s="71">
        <f t="shared" si="1"/>
        <v>330</v>
      </c>
      <c r="N28" s="72">
        <f t="shared" si="1"/>
        <v>648</v>
      </c>
      <c r="O28" s="74">
        <f t="shared" si="1"/>
        <v>655</v>
      </c>
      <c r="P28" s="70">
        <f t="shared" si="1"/>
        <v>2815</v>
      </c>
      <c r="Q28" s="71">
        <f t="shared" si="1"/>
        <v>2003</v>
      </c>
      <c r="R28" s="63"/>
    </row>
    <row r="29" spans="1:18" ht="12.75">
      <c r="A29" s="63" t="s">
        <v>22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2:18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</sheetData>
  <sheetProtection/>
  <mergeCells count="13">
    <mergeCell ref="A3:B3"/>
    <mergeCell ref="A4:B4"/>
    <mergeCell ref="A6:B6"/>
    <mergeCell ref="A7:B7"/>
    <mergeCell ref="A13:A14"/>
    <mergeCell ref="B13:C13"/>
    <mergeCell ref="P13:Q13"/>
    <mergeCell ref="D13:E13"/>
    <mergeCell ref="F13:G13"/>
    <mergeCell ref="H13:I13"/>
    <mergeCell ref="J13:K13"/>
    <mergeCell ref="L13:M13"/>
    <mergeCell ref="N13:O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3" width="10.28125" style="0" customWidth="1"/>
    <col min="4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40</v>
      </c>
    </row>
    <row r="10" spans="1:18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2.75">
      <c r="A11" s="10" t="str">
        <f>UPPER("Število novo registriranih poslovnih subjektov in število izbrisanih poslovnih subjektov po skupinah, v mesecih leta 2017")</f>
        <v>ŠTEVILO NOVO REGISTRIRANIH POSLOVNIH SUBJEKTOV IN ŠTEVILO IZBRISANIH POSLOVNIH SUBJEKTOV PO SKUPINAH, V MESECIH LETA 2017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3.5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95.25" customHeight="1">
      <c r="A13" s="102" t="s">
        <v>23</v>
      </c>
      <c r="B13" s="104" t="s">
        <v>18</v>
      </c>
      <c r="C13" s="105"/>
      <c r="D13" s="96" t="s">
        <v>24</v>
      </c>
      <c r="E13" s="95"/>
      <c r="F13" s="96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3"/>
    </row>
    <row r="14" spans="1:18" ht="13.5" thickBot="1">
      <c r="A14" s="103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3"/>
    </row>
    <row r="15" spans="1:18" ht="36" customHeight="1" thickBot="1">
      <c r="A15" s="86">
        <v>1</v>
      </c>
      <c r="B15" s="38" t="s">
        <v>38</v>
      </c>
      <c r="C15" s="39" t="s">
        <v>39</v>
      </c>
      <c r="D15" s="40">
        <v>4</v>
      </c>
      <c r="E15" s="39">
        <v>5</v>
      </c>
      <c r="F15" s="50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3"/>
    </row>
    <row r="16" spans="1:18" s="20" customFormat="1" ht="18" customHeight="1">
      <c r="A16" s="87" t="s">
        <v>0</v>
      </c>
      <c r="B16" s="13">
        <f aca="true" t="shared" si="0" ref="B16:C27">SUM(D16,F16,H16,J16,L16,N16,P16)</f>
        <v>2183</v>
      </c>
      <c r="C16" s="14">
        <f t="shared" si="0"/>
        <v>1398</v>
      </c>
      <c r="D16" s="15">
        <v>445</v>
      </c>
      <c r="E16" s="14">
        <v>317</v>
      </c>
      <c r="F16" s="15">
        <v>1</v>
      </c>
      <c r="G16" s="42">
        <v>1</v>
      </c>
      <c r="H16" s="13">
        <v>1470</v>
      </c>
      <c r="I16" s="14">
        <v>913</v>
      </c>
      <c r="J16" s="15">
        <v>3</v>
      </c>
      <c r="K16" s="11">
        <v>0</v>
      </c>
      <c r="L16" s="13">
        <v>36</v>
      </c>
      <c r="M16" s="14">
        <v>19</v>
      </c>
      <c r="N16" s="15">
        <v>89</v>
      </c>
      <c r="O16" s="11">
        <v>56</v>
      </c>
      <c r="P16" s="13">
        <v>139</v>
      </c>
      <c r="Q16" s="14">
        <v>92</v>
      </c>
      <c r="R16" s="27"/>
    </row>
    <row r="17" spans="1:18" s="20" customFormat="1" ht="18" customHeight="1">
      <c r="A17" s="88" t="s">
        <v>1</v>
      </c>
      <c r="B17" s="13">
        <f t="shared" si="0"/>
        <v>1863</v>
      </c>
      <c r="C17" s="14">
        <f t="shared" si="0"/>
        <v>1381</v>
      </c>
      <c r="D17" s="23">
        <v>401</v>
      </c>
      <c r="E17" s="26">
        <v>438</v>
      </c>
      <c r="F17" s="23">
        <v>3</v>
      </c>
      <c r="G17" s="43">
        <v>3</v>
      </c>
      <c r="H17" s="21">
        <v>1245</v>
      </c>
      <c r="I17" s="26">
        <v>799</v>
      </c>
      <c r="J17" s="23">
        <v>0</v>
      </c>
      <c r="K17" s="24">
        <v>1</v>
      </c>
      <c r="L17" s="25">
        <v>34</v>
      </c>
      <c r="M17" s="26">
        <v>12</v>
      </c>
      <c r="N17" s="23">
        <v>71</v>
      </c>
      <c r="O17" s="24">
        <v>59</v>
      </c>
      <c r="P17" s="25">
        <v>109</v>
      </c>
      <c r="Q17" s="26">
        <v>69</v>
      </c>
      <c r="R17" s="27"/>
    </row>
    <row r="18" spans="1:26" s="20" customFormat="1" ht="18" customHeight="1">
      <c r="A18" s="88" t="s">
        <v>2</v>
      </c>
      <c r="B18" s="13">
        <f t="shared" si="0"/>
        <v>2136</v>
      </c>
      <c r="C18" s="14">
        <f t="shared" si="0"/>
        <v>1509</v>
      </c>
      <c r="D18" s="23">
        <v>491</v>
      </c>
      <c r="E18" s="26">
        <v>394</v>
      </c>
      <c r="F18" s="23">
        <v>5</v>
      </c>
      <c r="G18" s="43">
        <v>1</v>
      </c>
      <c r="H18" s="21">
        <v>1373</v>
      </c>
      <c r="I18" s="22">
        <v>952</v>
      </c>
      <c r="J18" s="23">
        <v>3</v>
      </c>
      <c r="K18" s="24">
        <v>2</v>
      </c>
      <c r="L18" s="25">
        <v>41</v>
      </c>
      <c r="M18" s="26">
        <v>22</v>
      </c>
      <c r="N18" s="23">
        <v>84</v>
      </c>
      <c r="O18" s="24">
        <v>60</v>
      </c>
      <c r="P18" s="25">
        <v>139</v>
      </c>
      <c r="Q18" s="26">
        <v>78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88" t="s">
        <v>3</v>
      </c>
      <c r="B19" s="13">
        <f t="shared" si="0"/>
        <v>2002</v>
      </c>
      <c r="C19" s="14">
        <f t="shared" si="0"/>
        <v>1218</v>
      </c>
      <c r="D19" s="23">
        <v>367</v>
      </c>
      <c r="E19" s="26">
        <v>238</v>
      </c>
      <c r="F19" s="23">
        <v>2</v>
      </c>
      <c r="G19" s="43">
        <v>1</v>
      </c>
      <c r="H19" s="21">
        <v>1317</v>
      </c>
      <c r="I19" s="22">
        <v>848</v>
      </c>
      <c r="J19" s="23">
        <v>1</v>
      </c>
      <c r="K19" s="24">
        <v>1</v>
      </c>
      <c r="L19" s="25">
        <v>30</v>
      </c>
      <c r="M19" s="26">
        <v>5</v>
      </c>
      <c r="N19" s="23">
        <v>70</v>
      </c>
      <c r="O19" s="24">
        <v>50</v>
      </c>
      <c r="P19" s="25">
        <v>215</v>
      </c>
      <c r="Q19" s="26">
        <v>75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88" t="s">
        <v>4</v>
      </c>
      <c r="B20" s="13">
        <f t="shared" si="0"/>
        <v>1908</v>
      </c>
      <c r="C20" s="14">
        <f t="shared" si="0"/>
        <v>1220</v>
      </c>
      <c r="D20" s="23">
        <v>385</v>
      </c>
      <c r="E20" s="26">
        <v>244</v>
      </c>
      <c r="F20" s="23">
        <v>4</v>
      </c>
      <c r="G20" s="43">
        <v>0</v>
      </c>
      <c r="H20" s="21">
        <v>1166</v>
      </c>
      <c r="I20" s="22">
        <v>789</v>
      </c>
      <c r="J20" s="23">
        <v>0</v>
      </c>
      <c r="K20" s="24">
        <v>0</v>
      </c>
      <c r="L20" s="25">
        <v>23</v>
      </c>
      <c r="M20" s="26">
        <v>20</v>
      </c>
      <c r="N20" s="23">
        <v>81</v>
      </c>
      <c r="O20" s="24">
        <v>53</v>
      </c>
      <c r="P20" s="25">
        <v>249</v>
      </c>
      <c r="Q20" s="26">
        <v>114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88" t="s">
        <v>5</v>
      </c>
      <c r="B21" s="13">
        <f t="shared" si="0"/>
        <v>2102</v>
      </c>
      <c r="C21" s="14">
        <f t="shared" si="0"/>
        <v>1525</v>
      </c>
      <c r="D21" s="23">
        <v>401</v>
      </c>
      <c r="E21" s="26">
        <v>293</v>
      </c>
      <c r="F21" s="23">
        <v>1</v>
      </c>
      <c r="G21" s="43">
        <v>0</v>
      </c>
      <c r="H21" s="21">
        <v>1247</v>
      </c>
      <c r="I21" s="22">
        <v>1076</v>
      </c>
      <c r="J21" s="23">
        <v>0</v>
      </c>
      <c r="K21" s="24">
        <v>3</v>
      </c>
      <c r="L21" s="25">
        <v>32</v>
      </c>
      <c r="M21" s="26">
        <v>8</v>
      </c>
      <c r="N21" s="23">
        <v>55</v>
      </c>
      <c r="O21" s="24">
        <v>48</v>
      </c>
      <c r="P21" s="25">
        <v>366</v>
      </c>
      <c r="Q21" s="26">
        <v>97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88" t="s">
        <v>6</v>
      </c>
      <c r="B22" s="13">
        <f t="shared" si="0"/>
        <v>1791</v>
      </c>
      <c r="C22" s="14">
        <f t="shared" si="0"/>
        <v>1266</v>
      </c>
      <c r="D22" s="28">
        <v>281</v>
      </c>
      <c r="E22" s="22">
        <v>258</v>
      </c>
      <c r="F22" s="28">
        <v>2</v>
      </c>
      <c r="G22" s="44">
        <v>1</v>
      </c>
      <c r="H22" s="21">
        <v>1071</v>
      </c>
      <c r="I22" s="22">
        <v>878</v>
      </c>
      <c r="J22" s="28">
        <v>1</v>
      </c>
      <c r="K22" s="29">
        <v>0</v>
      </c>
      <c r="L22" s="21">
        <v>22</v>
      </c>
      <c r="M22" s="22">
        <v>13</v>
      </c>
      <c r="N22" s="28">
        <v>55</v>
      </c>
      <c r="O22" s="29">
        <v>34</v>
      </c>
      <c r="P22" s="21">
        <v>359</v>
      </c>
      <c r="Q22" s="22">
        <v>82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88" t="s">
        <v>7</v>
      </c>
      <c r="B23" s="13">
        <f t="shared" si="0"/>
        <v>1461</v>
      </c>
      <c r="C23" s="14">
        <f t="shared" si="0"/>
        <v>1118</v>
      </c>
      <c r="D23" s="28">
        <v>313</v>
      </c>
      <c r="E23" s="22">
        <v>205</v>
      </c>
      <c r="F23" s="28">
        <v>2</v>
      </c>
      <c r="G23" s="44">
        <v>2</v>
      </c>
      <c r="H23" s="21">
        <v>913</v>
      </c>
      <c r="I23" s="22">
        <v>672</v>
      </c>
      <c r="J23" s="28">
        <v>0</v>
      </c>
      <c r="K23" s="29">
        <v>1</v>
      </c>
      <c r="L23" s="21">
        <v>19</v>
      </c>
      <c r="M23" s="22">
        <v>9</v>
      </c>
      <c r="N23" s="28">
        <v>56</v>
      </c>
      <c r="O23" s="29">
        <v>47</v>
      </c>
      <c r="P23" s="21">
        <v>158</v>
      </c>
      <c r="Q23" s="22">
        <v>182</v>
      </c>
      <c r="R23" s="27"/>
    </row>
    <row r="24" spans="1:18" s="20" customFormat="1" ht="18" customHeight="1">
      <c r="A24" s="88" t="s">
        <v>8</v>
      </c>
      <c r="B24" s="13">
        <f t="shared" si="0"/>
        <v>2057</v>
      </c>
      <c r="C24" s="14">
        <f t="shared" si="0"/>
        <v>1708</v>
      </c>
      <c r="D24" s="28">
        <v>342</v>
      </c>
      <c r="E24" s="30">
        <v>319</v>
      </c>
      <c r="F24" s="28">
        <v>0</v>
      </c>
      <c r="G24" s="44">
        <v>0</v>
      </c>
      <c r="H24" s="31">
        <v>1467</v>
      </c>
      <c r="I24" s="32">
        <v>905</v>
      </c>
      <c r="J24" s="29">
        <v>2</v>
      </c>
      <c r="K24" s="22">
        <v>1</v>
      </c>
      <c r="L24" s="21">
        <v>19</v>
      </c>
      <c r="M24" s="30">
        <v>14</v>
      </c>
      <c r="N24" s="21">
        <v>68</v>
      </c>
      <c r="O24" s="30">
        <v>29</v>
      </c>
      <c r="P24" s="21">
        <v>159</v>
      </c>
      <c r="Q24" s="30">
        <v>440</v>
      </c>
      <c r="R24" s="27"/>
    </row>
    <row r="25" spans="1:18" s="20" customFormat="1" ht="18" customHeight="1">
      <c r="A25" s="88" t="s">
        <v>9</v>
      </c>
      <c r="B25" s="13">
        <f t="shared" si="0"/>
        <v>2167</v>
      </c>
      <c r="C25" s="14">
        <f t="shared" si="0"/>
        <v>1637</v>
      </c>
      <c r="D25" s="51">
        <v>420</v>
      </c>
      <c r="E25" s="32">
        <v>461</v>
      </c>
      <c r="F25" s="51">
        <v>3</v>
      </c>
      <c r="G25" s="45">
        <v>2</v>
      </c>
      <c r="H25" s="31">
        <v>1555</v>
      </c>
      <c r="I25" s="32">
        <v>928</v>
      </c>
      <c r="J25" s="31">
        <v>0</v>
      </c>
      <c r="K25" s="32">
        <v>1</v>
      </c>
      <c r="L25" s="31">
        <v>28</v>
      </c>
      <c r="M25" s="32">
        <v>14</v>
      </c>
      <c r="N25" s="31">
        <v>66</v>
      </c>
      <c r="O25" s="32">
        <v>44</v>
      </c>
      <c r="P25" s="31">
        <v>95</v>
      </c>
      <c r="Q25" s="32">
        <v>187</v>
      </c>
      <c r="R25" s="27"/>
    </row>
    <row r="26" spans="1:18" s="20" customFormat="1" ht="18" customHeight="1">
      <c r="A26" s="88" t="s">
        <v>10</v>
      </c>
      <c r="B26" s="13">
        <f t="shared" si="0"/>
        <v>1912</v>
      </c>
      <c r="C26" s="14">
        <f t="shared" si="0"/>
        <v>1503</v>
      </c>
      <c r="D26" s="51">
        <v>404</v>
      </c>
      <c r="E26" s="32">
        <v>437</v>
      </c>
      <c r="F26" s="51">
        <v>3</v>
      </c>
      <c r="G26" s="45">
        <v>1</v>
      </c>
      <c r="H26" s="31">
        <v>1306</v>
      </c>
      <c r="I26" s="32">
        <v>891</v>
      </c>
      <c r="J26" s="31">
        <v>0</v>
      </c>
      <c r="K26" s="32">
        <v>2</v>
      </c>
      <c r="L26" s="31">
        <v>32</v>
      </c>
      <c r="M26" s="32">
        <v>17</v>
      </c>
      <c r="N26" s="31">
        <v>66</v>
      </c>
      <c r="O26" s="32">
        <v>45</v>
      </c>
      <c r="P26" s="31">
        <v>101</v>
      </c>
      <c r="Q26" s="32">
        <v>110</v>
      </c>
      <c r="R26" s="27"/>
    </row>
    <row r="27" spans="1:18" s="20" customFormat="1" ht="18" customHeight="1" thickBot="1">
      <c r="A27" s="89" t="s">
        <v>11</v>
      </c>
      <c r="B27" s="13">
        <f t="shared" si="0"/>
        <v>1425</v>
      </c>
      <c r="C27" s="14">
        <f t="shared" si="0"/>
        <v>2399</v>
      </c>
      <c r="D27" s="51">
        <v>313</v>
      </c>
      <c r="E27" s="64">
        <v>458</v>
      </c>
      <c r="F27" s="65">
        <v>1</v>
      </c>
      <c r="G27" s="66">
        <v>1</v>
      </c>
      <c r="H27" s="67">
        <v>887</v>
      </c>
      <c r="I27" s="64">
        <v>1696</v>
      </c>
      <c r="J27" s="68">
        <v>0</v>
      </c>
      <c r="K27" s="69">
        <v>1</v>
      </c>
      <c r="L27" s="67">
        <v>15</v>
      </c>
      <c r="M27" s="64">
        <v>30</v>
      </c>
      <c r="N27" s="68">
        <v>59</v>
      </c>
      <c r="O27" s="69">
        <v>62</v>
      </c>
      <c r="P27" s="67">
        <v>150</v>
      </c>
      <c r="Q27" s="64">
        <v>151</v>
      </c>
      <c r="R27" s="27"/>
    </row>
    <row r="28" spans="1:18" ht="18.75" customHeight="1" thickBot="1">
      <c r="A28" s="90" t="s">
        <v>18</v>
      </c>
      <c r="B28" s="70">
        <f>SUM(B16:B27)</f>
        <v>23007</v>
      </c>
      <c r="C28" s="71">
        <f aca="true" t="shared" si="1" ref="C28:Q28">SUM(C16:C27)</f>
        <v>17882</v>
      </c>
      <c r="D28" s="72">
        <f t="shared" si="1"/>
        <v>4563</v>
      </c>
      <c r="E28" s="71">
        <f t="shared" si="1"/>
        <v>4062</v>
      </c>
      <c r="F28" s="73">
        <f t="shared" si="1"/>
        <v>27</v>
      </c>
      <c r="G28" s="74">
        <f t="shared" si="1"/>
        <v>13</v>
      </c>
      <c r="H28" s="70">
        <f t="shared" si="1"/>
        <v>15017</v>
      </c>
      <c r="I28" s="71">
        <f t="shared" si="1"/>
        <v>11347</v>
      </c>
      <c r="J28" s="72">
        <f t="shared" si="1"/>
        <v>10</v>
      </c>
      <c r="K28" s="74">
        <f t="shared" si="1"/>
        <v>13</v>
      </c>
      <c r="L28" s="70">
        <f t="shared" si="1"/>
        <v>331</v>
      </c>
      <c r="M28" s="71">
        <f t="shared" si="1"/>
        <v>183</v>
      </c>
      <c r="N28" s="72">
        <f t="shared" si="1"/>
        <v>820</v>
      </c>
      <c r="O28" s="74">
        <f t="shared" si="1"/>
        <v>587</v>
      </c>
      <c r="P28" s="70">
        <f t="shared" si="1"/>
        <v>2239</v>
      </c>
      <c r="Q28" s="71">
        <f t="shared" si="1"/>
        <v>1677</v>
      </c>
      <c r="R28" s="63"/>
    </row>
    <row r="29" spans="1:18" ht="12.75">
      <c r="A29" s="63" t="s">
        <v>22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2:18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</sheetData>
  <sheetProtection/>
  <mergeCells count="13">
    <mergeCell ref="P13:Q13"/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37</v>
      </c>
    </row>
    <row r="10" spans="1:18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2.75">
      <c r="A11" s="10" t="str">
        <f>UPPER("Število novo registriranih poslovnih subjektov in število izbrisanih poslovnih subjektov po skupinah, v mesecih leta 2016")</f>
        <v>ŠTEVILO NOVO REGISTRIRANIH POSLOVNIH SUBJEKTOV IN ŠTEVILO IZBRISANIH POSLOVNIH SUBJEKTOV PO SKUPINAH, V MESECIH LETA 2016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3.5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95.25" customHeight="1">
      <c r="A13" s="102" t="s">
        <v>23</v>
      </c>
      <c r="B13" s="104" t="s">
        <v>18</v>
      </c>
      <c r="C13" s="105"/>
      <c r="D13" s="96" t="s">
        <v>24</v>
      </c>
      <c r="E13" s="95"/>
      <c r="F13" s="96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3"/>
    </row>
    <row r="14" spans="1:18" ht="13.5" thickBot="1">
      <c r="A14" s="103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3"/>
    </row>
    <row r="15" spans="1:18" ht="12.75" customHeight="1" thickBot="1">
      <c r="A15" s="86">
        <v>1</v>
      </c>
      <c r="B15" s="38" t="s">
        <v>38</v>
      </c>
      <c r="C15" s="39" t="s">
        <v>39</v>
      </c>
      <c r="D15" s="40">
        <v>4</v>
      </c>
      <c r="E15" s="39">
        <v>5</v>
      </c>
      <c r="F15" s="50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3"/>
    </row>
    <row r="16" spans="1:18" s="20" customFormat="1" ht="18" customHeight="1">
      <c r="A16" s="87" t="s">
        <v>0</v>
      </c>
      <c r="B16" s="13">
        <f aca="true" t="shared" si="0" ref="B16:C27">SUM(D16,F16,H16,J16,L16,N16,P16)</f>
        <v>2381</v>
      </c>
      <c r="C16" s="14">
        <f t="shared" si="0"/>
        <v>1882</v>
      </c>
      <c r="D16" s="15">
        <v>362</v>
      </c>
      <c r="E16" s="14">
        <v>245</v>
      </c>
      <c r="F16" s="15">
        <v>5</v>
      </c>
      <c r="G16" s="42">
        <v>1</v>
      </c>
      <c r="H16" s="13">
        <v>1728</v>
      </c>
      <c r="I16" s="14">
        <v>1385</v>
      </c>
      <c r="J16" s="15">
        <v>0</v>
      </c>
      <c r="K16" s="11">
        <v>0</v>
      </c>
      <c r="L16" s="13">
        <v>31</v>
      </c>
      <c r="M16" s="14">
        <v>14</v>
      </c>
      <c r="N16" s="15">
        <v>83</v>
      </c>
      <c r="O16" s="11">
        <v>53</v>
      </c>
      <c r="P16" s="13">
        <v>172</v>
      </c>
      <c r="Q16" s="14">
        <v>184</v>
      </c>
      <c r="R16" s="27"/>
    </row>
    <row r="17" spans="1:18" s="20" customFormat="1" ht="18" customHeight="1">
      <c r="A17" s="88" t="s">
        <v>1</v>
      </c>
      <c r="B17" s="13">
        <f t="shared" si="0"/>
        <v>2060</v>
      </c>
      <c r="C17" s="14">
        <f t="shared" si="0"/>
        <v>1596</v>
      </c>
      <c r="D17" s="23">
        <v>394</v>
      </c>
      <c r="E17" s="26">
        <v>437</v>
      </c>
      <c r="F17" s="23">
        <v>6</v>
      </c>
      <c r="G17" s="43">
        <v>0</v>
      </c>
      <c r="H17" s="21">
        <v>1347</v>
      </c>
      <c r="I17" s="26">
        <v>913</v>
      </c>
      <c r="J17" s="23">
        <v>1</v>
      </c>
      <c r="K17" s="24">
        <v>1</v>
      </c>
      <c r="L17" s="25">
        <v>48</v>
      </c>
      <c r="M17" s="26">
        <v>18</v>
      </c>
      <c r="N17" s="23">
        <v>86</v>
      </c>
      <c r="O17" s="24">
        <v>72</v>
      </c>
      <c r="P17" s="25">
        <v>178</v>
      </c>
      <c r="Q17" s="26">
        <v>155</v>
      </c>
      <c r="R17" s="27"/>
    </row>
    <row r="18" spans="1:26" s="20" customFormat="1" ht="18" customHeight="1">
      <c r="A18" s="88" t="s">
        <v>2</v>
      </c>
      <c r="B18" s="13">
        <f t="shared" si="0"/>
        <v>2144</v>
      </c>
      <c r="C18" s="14">
        <f t="shared" si="0"/>
        <v>1467</v>
      </c>
      <c r="D18" s="23">
        <v>433</v>
      </c>
      <c r="E18" s="26">
        <v>362</v>
      </c>
      <c r="F18" s="23">
        <v>2</v>
      </c>
      <c r="G18" s="43">
        <v>1</v>
      </c>
      <c r="H18" s="21">
        <v>1419</v>
      </c>
      <c r="I18" s="22">
        <v>882</v>
      </c>
      <c r="J18" s="23">
        <v>2</v>
      </c>
      <c r="K18" s="24">
        <v>0</v>
      </c>
      <c r="L18" s="25">
        <v>36</v>
      </c>
      <c r="M18" s="26">
        <v>19</v>
      </c>
      <c r="N18" s="23">
        <v>98</v>
      </c>
      <c r="O18" s="24">
        <v>78</v>
      </c>
      <c r="P18" s="25">
        <v>154</v>
      </c>
      <c r="Q18" s="26">
        <v>125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88" t="s">
        <v>3</v>
      </c>
      <c r="B19" s="21">
        <f t="shared" si="0"/>
        <v>2065</v>
      </c>
      <c r="C19" s="22">
        <f t="shared" si="0"/>
        <v>1344</v>
      </c>
      <c r="D19" s="23">
        <v>353</v>
      </c>
      <c r="E19" s="26">
        <v>285</v>
      </c>
      <c r="F19" s="23">
        <v>6</v>
      </c>
      <c r="G19" s="43">
        <v>0</v>
      </c>
      <c r="H19" s="21">
        <v>1395</v>
      </c>
      <c r="I19" s="22">
        <v>920</v>
      </c>
      <c r="J19" s="23">
        <v>1</v>
      </c>
      <c r="K19" s="24">
        <v>1</v>
      </c>
      <c r="L19" s="25">
        <v>26</v>
      </c>
      <c r="M19" s="26">
        <v>16</v>
      </c>
      <c r="N19" s="23">
        <v>91</v>
      </c>
      <c r="O19" s="24">
        <v>45</v>
      </c>
      <c r="P19" s="25">
        <v>193</v>
      </c>
      <c r="Q19" s="26">
        <v>77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88" t="s">
        <v>4</v>
      </c>
      <c r="B20" s="21">
        <f t="shared" si="0"/>
        <v>1857</v>
      </c>
      <c r="C20" s="22">
        <f t="shared" si="0"/>
        <v>1522</v>
      </c>
      <c r="D20" s="23">
        <v>369</v>
      </c>
      <c r="E20" s="26">
        <v>368</v>
      </c>
      <c r="F20" s="23">
        <v>7</v>
      </c>
      <c r="G20" s="43">
        <v>1</v>
      </c>
      <c r="H20" s="21">
        <v>1160</v>
      </c>
      <c r="I20" s="22">
        <v>928</v>
      </c>
      <c r="J20" s="23">
        <v>0</v>
      </c>
      <c r="K20" s="24">
        <v>1</v>
      </c>
      <c r="L20" s="25">
        <v>28</v>
      </c>
      <c r="M20" s="26">
        <v>16</v>
      </c>
      <c r="N20" s="23">
        <v>78</v>
      </c>
      <c r="O20" s="24">
        <v>80</v>
      </c>
      <c r="P20" s="25">
        <v>215</v>
      </c>
      <c r="Q20" s="26">
        <v>128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88" t="s">
        <v>5</v>
      </c>
      <c r="B21" s="13">
        <f t="shared" si="0"/>
        <v>2010</v>
      </c>
      <c r="C21" s="14">
        <f t="shared" si="0"/>
        <v>1462</v>
      </c>
      <c r="D21" s="23">
        <v>380</v>
      </c>
      <c r="E21" s="26">
        <v>277</v>
      </c>
      <c r="F21" s="23">
        <v>12</v>
      </c>
      <c r="G21" s="43">
        <v>0</v>
      </c>
      <c r="H21" s="21">
        <v>1194</v>
      </c>
      <c r="I21" s="22">
        <v>974</v>
      </c>
      <c r="J21" s="23">
        <v>2</v>
      </c>
      <c r="K21" s="24">
        <v>2</v>
      </c>
      <c r="L21" s="25">
        <v>33</v>
      </c>
      <c r="M21" s="26">
        <v>9</v>
      </c>
      <c r="N21" s="23">
        <v>89</v>
      </c>
      <c r="O21" s="24">
        <v>70</v>
      </c>
      <c r="P21" s="25">
        <v>300</v>
      </c>
      <c r="Q21" s="26">
        <v>130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88" t="s">
        <v>6</v>
      </c>
      <c r="B22" s="13">
        <f t="shared" si="0"/>
        <v>1668</v>
      </c>
      <c r="C22" s="14">
        <f t="shared" si="0"/>
        <v>1247</v>
      </c>
      <c r="D22" s="28">
        <v>304</v>
      </c>
      <c r="E22" s="22">
        <v>223</v>
      </c>
      <c r="F22" s="28">
        <v>14</v>
      </c>
      <c r="G22" s="44">
        <v>0</v>
      </c>
      <c r="H22" s="21">
        <v>940</v>
      </c>
      <c r="I22" s="22">
        <v>850</v>
      </c>
      <c r="J22" s="28">
        <v>1</v>
      </c>
      <c r="K22" s="29">
        <v>1</v>
      </c>
      <c r="L22" s="21">
        <v>37</v>
      </c>
      <c r="M22" s="22">
        <v>9</v>
      </c>
      <c r="N22" s="28">
        <v>55</v>
      </c>
      <c r="O22" s="29">
        <v>44</v>
      </c>
      <c r="P22" s="21">
        <v>317</v>
      </c>
      <c r="Q22" s="22">
        <v>120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88" t="s">
        <v>7</v>
      </c>
      <c r="B23" s="21">
        <f t="shared" si="0"/>
        <v>1413</v>
      </c>
      <c r="C23" s="22">
        <f t="shared" si="0"/>
        <v>1006</v>
      </c>
      <c r="D23" s="28">
        <v>321</v>
      </c>
      <c r="E23" s="22">
        <v>173</v>
      </c>
      <c r="F23" s="28">
        <v>5</v>
      </c>
      <c r="G23" s="44">
        <v>1</v>
      </c>
      <c r="H23" s="21">
        <v>862</v>
      </c>
      <c r="I23" s="22">
        <v>598</v>
      </c>
      <c r="J23" s="28">
        <v>0</v>
      </c>
      <c r="K23" s="29">
        <v>1</v>
      </c>
      <c r="L23" s="21">
        <v>25</v>
      </c>
      <c r="M23" s="22">
        <v>5</v>
      </c>
      <c r="N23" s="28">
        <v>66</v>
      </c>
      <c r="O23" s="29">
        <v>31</v>
      </c>
      <c r="P23" s="21">
        <v>134</v>
      </c>
      <c r="Q23" s="22">
        <v>197</v>
      </c>
      <c r="R23" s="27"/>
    </row>
    <row r="24" spans="1:18" s="20" customFormat="1" ht="18" customHeight="1">
      <c r="A24" s="88" t="s">
        <v>8</v>
      </c>
      <c r="B24" s="21">
        <f t="shared" si="0"/>
        <v>2055</v>
      </c>
      <c r="C24" s="22">
        <f t="shared" si="0"/>
        <v>1699</v>
      </c>
      <c r="D24" s="28">
        <v>368</v>
      </c>
      <c r="E24" s="30">
        <v>403</v>
      </c>
      <c r="F24" s="28">
        <v>4</v>
      </c>
      <c r="G24" s="44">
        <v>0</v>
      </c>
      <c r="H24" s="31">
        <v>1429</v>
      </c>
      <c r="I24" s="32">
        <v>881</v>
      </c>
      <c r="J24" s="29">
        <v>1</v>
      </c>
      <c r="K24" s="22">
        <v>1</v>
      </c>
      <c r="L24" s="21">
        <v>31</v>
      </c>
      <c r="M24" s="30">
        <v>10</v>
      </c>
      <c r="N24" s="21">
        <v>72</v>
      </c>
      <c r="O24" s="30">
        <v>46</v>
      </c>
      <c r="P24" s="21">
        <v>150</v>
      </c>
      <c r="Q24" s="30">
        <v>358</v>
      </c>
      <c r="R24" s="27"/>
    </row>
    <row r="25" spans="1:18" s="20" customFormat="1" ht="18" customHeight="1">
      <c r="A25" s="88" t="s">
        <v>9</v>
      </c>
      <c r="B25" s="21">
        <f t="shared" si="0"/>
        <v>2154</v>
      </c>
      <c r="C25" s="30">
        <f t="shared" si="0"/>
        <v>1590</v>
      </c>
      <c r="D25" s="51">
        <v>326</v>
      </c>
      <c r="E25" s="32">
        <v>416</v>
      </c>
      <c r="F25" s="51">
        <v>3</v>
      </c>
      <c r="G25" s="45">
        <v>1</v>
      </c>
      <c r="H25" s="31">
        <v>1601</v>
      </c>
      <c r="I25" s="32">
        <v>974</v>
      </c>
      <c r="J25" s="31">
        <v>0</v>
      </c>
      <c r="K25" s="32">
        <v>0</v>
      </c>
      <c r="L25" s="31">
        <v>27</v>
      </c>
      <c r="M25" s="32">
        <v>8</v>
      </c>
      <c r="N25" s="31">
        <v>68</v>
      </c>
      <c r="O25" s="32">
        <v>33</v>
      </c>
      <c r="P25" s="31">
        <v>129</v>
      </c>
      <c r="Q25" s="32">
        <v>158</v>
      </c>
      <c r="R25" s="27"/>
    </row>
    <row r="26" spans="1:18" s="20" customFormat="1" ht="18" customHeight="1">
      <c r="A26" s="88" t="s">
        <v>10</v>
      </c>
      <c r="B26" s="31">
        <f t="shared" si="0"/>
        <v>1713</v>
      </c>
      <c r="C26" s="32">
        <f t="shared" si="0"/>
        <v>1404</v>
      </c>
      <c r="D26" s="51">
        <v>366</v>
      </c>
      <c r="E26" s="32">
        <v>538</v>
      </c>
      <c r="F26" s="51">
        <v>6</v>
      </c>
      <c r="G26" s="45">
        <v>2</v>
      </c>
      <c r="H26" s="31">
        <v>1158</v>
      </c>
      <c r="I26" s="32">
        <v>700</v>
      </c>
      <c r="J26" s="31">
        <v>1</v>
      </c>
      <c r="K26" s="32">
        <v>1</v>
      </c>
      <c r="L26" s="31">
        <v>29</v>
      </c>
      <c r="M26" s="32">
        <v>11</v>
      </c>
      <c r="N26" s="31">
        <v>66</v>
      </c>
      <c r="O26" s="32">
        <v>46</v>
      </c>
      <c r="P26" s="31">
        <v>87</v>
      </c>
      <c r="Q26" s="32">
        <v>106</v>
      </c>
      <c r="R26" s="27"/>
    </row>
    <row r="27" spans="1:18" s="20" customFormat="1" ht="18" customHeight="1" thickBot="1">
      <c r="A27" s="89" t="s">
        <v>11</v>
      </c>
      <c r="B27" s="31">
        <f t="shared" si="0"/>
        <v>1445</v>
      </c>
      <c r="C27" s="32">
        <f t="shared" si="0"/>
        <v>2337</v>
      </c>
      <c r="D27" s="51">
        <v>333</v>
      </c>
      <c r="E27" s="64">
        <v>505</v>
      </c>
      <c r="F27" s="65">
        <v>4</v>
      </c>
      <c r="G27" s="66">
        <v>2</v>
      </c>
      <c r="H27" s="67">
        <v>931</v>
      </c>
      <c r="I27" s="64">
        <v>1577</v>
      </c>
      <c r="J27" s="68">
        <v>2</v>
      </c>
      <c r="K27" s="69">
        <v>2</v>
      </c>
      <c r="L27" s="67">
        <v>28</v>
      </c>
      <c r="M27" s="64">
        <v>19</v>
      </c>
      <c r="N27" s="68">
        <v>46</v>
      </c>
      <c r="O27" s="69">
        <v>66</v>
      </c>
      <c r="P27" s="67">
        <v>101</v>
      </c>
      <c r="Q27" s="64">
        <v>166</v>
      </c>
      <c r="R27" s="27"/>
    </row>
    <row r="28" spans="1:18" ht="18.75" customHeight="1" thickBot="1">
      <c r="A28" s="90" t="s">
        <v>18</v>
      </c>
      <c r="B28" s="70">
        <f>SUM(B16:B27)</f>
        <v>22965</v>
      </c>
      <c r="C28" s="71">
        <f aca="true" t="shared" si="1" ref="C28:Q28">SUM(C16:C27)</f>
        <v>18556</v>
      </c>
      <c r="D28" s="72">
        <f t="shared" si="1"/>
        <v>4309</v>
      </c>
      <c r="E28" s="71">
        <f t="shared" si="1"/>
        <v>4232</v>
      </c>
      <c r="F28" s="73">
        <f t="shared" si="1"/>
        <v>74</v>
      </c>
      <c r="G28" s="74">
        <f t="shared" si="1"/>
        <v>9</v>
      </c>
      <c r="H28" s="70">
        <f t="shared" si="1"/>
        <v>15164</v>
      </c>
      <c r="I28" s="71">
        <f t="shared" si="1"/>
        <v>11582</v>
      </c>
      <c r="J28" s="72">
        <f t="shared" si="1"/>
        <v>11</v>
      </c>
      <c r="K28" s="74">
        <f t="shared" si="1"/>
        <v>11</v>
      </c>
      <c r="L28" s="70">
        <f t="shared" si="1"/>
        <v>379</v>
      </c>
      <c r="M28" s="71">
        <f t="shared" si="1"/>
        <v>154</v>
      </c>
      <c r="N28" s="72">
        <f t="shared" si="1"/>
        <v>898</v>
      </c>
      <c r="O28" s="74">
        <f t="shared" si="1"/>
        <v>664</v>
      </c>
      <c r="P28" s="70">
        <f t="shared" si="1"/>
        <v>2130</v>
      </c>
      <c r="Q28" s="71">
        <f t="shared" si="1"/>
        <v>1904</v>
      </c>
      <c r="R28" s="63"/>
    </row>
    <row r="29" spans="1:18" ht="12.75">
      <c r="A29" s="63" t="s">
        <v>22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2:18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</sheetData>
  <sheetProtection/>
  <mergeCells count="13">
    <mergeCell ref="P13:Q13"/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3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7109375" style="0" customWidth="1"/>
    <col min="2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26</v>
      </c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10" t="str">
        <f>UPPER("Število novo registriranih poslovnih subjektov in število izbrisanih poslovnih subjektov po skupinah, v mesecih leta 2015")</f>
        <v>ŠTEVILO NOVO REGISTRIRANIH POSLOVNIH SUBJEKTOV IN ŠTEVILO IZBRISANIH POSLOVNIH SUBJEKTOV PO SKUPINAH, V MESECIH LETA 2015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95.25" customHeight="1">
      <c r="A13" s="106" t="s">
        <v>23</v>
      </c>
      <c r="B13" s="104" t="s">
        <v>18</v>
      </c>
      <c r="C13" s="105"/>
      <c r="D13" s="108" t="s">
        <v>24</v>
      </c>
      <c r="E13" s="95"/>
      <c r="F13" s="108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"/>
    </row>
    <row r="14" spans="1:18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"/>
    </row>
    <row r="15" spans="1:18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50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"/>
    </row>
    <row r="16" spans="1:18" s="20" customFormat="1" ht="18" customHeight="1">
      <c r="A16" s="60" t="s">
        <v>0</v>
      </c>
      <c r="B16" s="13">
        <f aca="true" t="shared" si="0" ref="B16:C27">SUM(D16,F16,H16,J16,L16,N16,P16)</f>
        <v>2341</v>
      </c>
      <c r="C16" s="14">
        <f t="shared" si="0"/>
        <v>1646</v>
      </c>
      <c r="D16" s="15">
        <v>551</v>
      </c>
      <c r="E16" s="14">
        <v>304</v>
      </c>
      <c r="F16" s="15">
        <v>6</v>
      </c>
      <c r="G16" s="42">
        <v>0</v>
      </c>
      <c r="H16" s="13">
        <v>1529</v>
      </c>
      <c r="I16" s="14">
        <v>1146</v>
      </c>
      <c r="J16" s="15">
        <v>6</v>
      </c>
      <c r="K16" s="11">
        <v>2</v>
      </c>
      <c r="L16" s="13">
        <v>30</v>
      </c>
      <c r="M16" s="14">
        <v>19</v>
      </c>
      <c r="N16" s="15">
        <v>97</v>
      </c>
      <c r="O16" s="11">
        <v>67</v>
      </c>
      <c r="P16" s="13">
        <v>122</v>
      </c>
      <c r="Q16" s="14">
        <v>108</v>
      </c>
      <c r="R16" s="12"/>
    </row>
    <row r="17" spans="1:18" s="20" customFormat="1" ht="18" customHeight="1">
      <c r="A17" s="58" t="s">
        <v>1</v>
      </c>
      <c r="B17" s="13">
        <f t="shared" si="0"/>
        <v>2048</v>
      </c>
      <c r="C17" s="14">
        <f t="shared" si="0"/>
        <v>1321</v>
      </c>
      <c r="D17" s="23">
        <v>513</v>
      </c>
      <c r="E17" s="26">
        <v>344</v>
      </c>
      <c r="F17" s="23">
        <v>1</v>
      </c>
      <c r="G17" s="43">
        <v>4</v>
      </c>
      <c r="H17" s="21">
        <v>1275</v>
      </c>
      <c r="I17" s="26">
        <v>786</v>
      </c>
      <c r="J17" s="23">
        <v>1</v>
      </c>
      <c r="K17" s="24">
        <v>3</v>
      </c>
      <c r="L17" s="25">
        <v>41</v>
      </c>
      <c r="M17" s="26">
        <v>15</v>
      </c>
      <c r="N17" s="23">
        <v>91</v>
      </c>
      <c r="O17" s="24">
        <v>66</v>
      </c>
      <c r="P17" s="25">
        <v>126</v>
      </c>
      <c r="Q17" s="26">
        <v>103</v>
      </c>
      <c r="R17" s="12"/>
    </row>
    <row r="18" spans="1:26" s="20" customFormat="1" ht="18" customHeight="1">
      <c r="A18" s="58" t="s">
        <v>2</v>
      </c>
      <c r="B18" s="13">
        <f t="shared" si="0"/>
        <v>2306</v>
      </c>
      <c r="C18" s="14">
        <f t="shared" si="0"/>
        <v>1595</v>
      </c>
      <c r="D18" s="23">
        <v>561</v>
      </c>
      <c r="E18" s="26">
        <v>409</v>
      </c>
      <c r="F18" s="23">
        <v>5</v>
      </c>
      <c r="G18" s="43">
        <v>2</v>
      </c>
      <c r="H18" s="21">
        <v>1490</v>
      </c>
      <c r="I18" s="22">
        <v>987</v>
      </c>
      <c r="J18" s="23">
        <v>0</v>
      </c>
      <c r="K18" s="24">
        <v>6</v>
      </c>
      <c r="L18" s="25">
        <v>42</v>
      </c>
      <c r="M18" s="26">
        <v>10</v>
      </c>
      <c r="N18" s="23">
        <v>106</v>
      </c>
      <c r="O18" s="24">
        <v>61</v>
      </c>
      <c r="P18" s="25">
        <v>102</v>
      </c>
      <c r="Q18" s="26">
        <v>120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58" t="s">
        <v>3</v>
      </c>
      <c r="B19" s="13">
        <f t="shared" si="0"/>
        <v>2227</v>
      </c>
      <c r="C19" s="14">
        <f t="shared" si="0"/>
        <v>1272</v>
      </c>
      <c r="D19" s="23">
        <v>487</v>
      </c>
      <c r="E19" s="26">
        <v>265</v>
      </c>
      <c r="F19" s="23">
        <v>2</v>
      </c>
      <c r="G19" s="43">
        <v>0</v>
      </c>
      <c r="H19" s="21">
        <v>1466</v>
      </c>
      <c r="I19" s="22">
        <v>856</v>
      </c>
      <c r="J19" s="23">
        <v>1</v>
      </c>
      <c r="K19" s="24">
        <v>1</v>
      </c>
      <c r="L19" s="25">
        <v>43</v>
      </c>
      <c r="M19" s="26">
        <v>5</v>
      </c>
      <c r="N19" s="23">
        <v>101</v>
      </c>
      <c r="O19" s="24">
        <v>43</v>
      </c>
      <c r="P19" s="25">
        <v>127</v>
      </c>
      <c r="Q19" s="26">
        <v>102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58" t="s">
        <v>4</v>
      </c>
      <c r="B20" s="21">
        <f t="shared" si="0"/>
        <v>1915</v>
      </c>
      <c r="C20" s="22">
        <f t="shared" si="0"/>
        <v>1592</v>
      </c>
      <c r="D20" s="23">
        <v>439</v>
      </c>
      <c r="E20" s="26">
        <v>339</v>
      </c>
      <c r="F20" s="23">
        <v>4</v>
      </c>
      <c r="G20" s="43">
        <v>2</v>
      </c>
      <c r="H20" s="21">
        <v>1179</v>
      </c>
      <c r="I20" s="22">
        <v>1039</v>
      </c>
      <c r="J20" s="23">
        <v>9</v>
      </c>
      <c r="K20" s="24">
        <v>0</v>
      </c>
      <c r="L20" s="25">
        <v>32</v>
      </c>
      <c r="M20" s="26">
        <v>14</v>
      </c>
      <c r="N20" s="23">
        <v>76</v>
      </c>
      <c r="O20" s="24">
        <v>72</v>
      </c>
      <c r="P20" s="25">
        <v>176</v>
      </c>
      <c r="Q20" s="26">
        <v>126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58" t="s">
        <v>5</v>
      </c>
      <c r="B21" s="13">
        <f t="shared" si="0"/>
        <v>1909</v>
      </c>
      <c r="C21" s="14">
        <f t="shared" si="0"/>
        <v>1431</v>
      </c>
      <c r="D21" s="23">
        <v>440</v>
      </c>
      <c r="E21" s="26">
        <v>278</v>
      </c>
      <c r="F21" s="23">
        <v>2</v>
      </c>
      <c r="G21" s="43">
        <v>3</v>
      </c>
      <c r="H21" s="21">
        <v>1079</v>
      </c>
      <c r="I21" s="22">
        <v>941</v>
      </c>
      <c r="J21" s="23">
        <v>3</v>
      </c>
      <c r="K21" s="24">
        <v>0</v>
      </c>
      <c r="L21" s="25">
        <v>32</v>
      </c>
      <c r="M21" s="26">
        <v>14</v>
      </c>
      <c r="N21" s="23">
        <v>91</v>
      </c>
      <c r="O21" s="24">
        <v>52</v>
      </c>
      <c r="P21" s="25">
        <v>262</v>
      </c>
      <c r="Q21" s="26">
        <v>143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58" t="s">
        <v>6</v>
      </c>
      <c r="B22" s="13">
        <f t="shared" si="0"/>
        <v>1835</v>
      </c>
      <c r="C22" s="14">
        <f t="shared" si="0"/>
        <v>1275</v>
      </c>
      <c r="D22" s="28">
        <v>461</v>
      </c>
      <c r="E22" s="22">
        <v>243</v>
      </c>
      <c r="F22" s="28">
        <v>3</v>
      </c>
      <c r="G22" s="44">
        <v>1</v>
      </c>
      <c r="H22" s="21">
        <v>952</v>
      </c>
      <c r="I22" s="22">
        <v>896</v>
      </c>
      <c r="J22" s="28">
        <v>1</v>
      </c>
      <c r="K22" s="29">
        <v>0</v>
      </c>
      <c r="L22" s="21">
        <v>26</v>
      </c>
      <c r="M22" s="22">
        <v>16</v>
      </c>
      <c r="N22" s="28">
        <v>61</v>
      </c>
      <c r="O22" s="29">
        <v>41</v>
      </c>
      <c r="P22" s="21">
        <v>331</v>
      </c>
      <c r="Q22" s="22">
        <v>78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58" t="s">
        <v>7</v>
      </c>
      <c r="B23" s="21">
        <f t="shared" si="0"/>
        <v>1380</v>
      </c>
      <c r="C23" s="22">
        <f t="shared" si="0"/>
        <v>1090</v>
      </c>
      <c r="D23" s="28">
        <v>358</v>
      </c>
      <c r="E23" s="22">
        <v>136</v>
      </c>
      <c r="F23" s="28">
        <v>0</v>
      </c>
      <c r="G23" s="44">
        <v>1</v>
      </c>
      <c r="H23" s="21">
        <v>785</v>
      </c>
      <c r="I23" s="22">
        <v>734</v>
      </c>
      <c r="J23" s="28">
        <v>0</v>
      </c>
      <c r="K23" s="29">
        <v>11</v>
      </c>
      <c r="L23" s="21">
        <v>25</v>
      </c>
      <c r="M23" s="22">
        <v>10</v>
      </c>
      <c r="N23" s="28">
        <v>67</v>
      </c>
      <c r="O23" s="29">
        <v>34</v>
      </c>
      <c r="P23" s="21">
        <v>145</v>
      </c>
      <c r="Q23" s="22">
        <v>164</v>
      </c>
      <c r="R23" s="12"/>
    </row>
    <row r="24" spans="1:18" s="20" customFormat="1" ht="18" customHeight="1">
      <c r="A24" s="58" t="s">
        <v>8</v>
      </c>
      <c r="B24" s="21">
        <f t="shared" si="0"/>
        <v>1883</v>
      </c>
      <c r="C24" s="22">
        <f t="shared" si="0"/>
        <v>1508</v>
      </c>
      <c r="D24" s="28">
        <v>392</v>
      </c>
      <c r="E24" s="30">
        <v>372</v>
      </c>
      <c r="F24" s="28">
        <v>0</v>
      </c>
      <c r="G24" s="44">
        <v>2</v>
      </c>
      <c r="H24" s="31">
        <v>1263</v>
      </c>
      <c r="I24" s="32">
        <v>752</v>
      </c>
      <c r="J24" s="29">
        <v>0</v>
      </c>
      <c r="K24" s="22">
        <v>4</v>
      </c>
      <c r="L24" s="21">
        <v>29</v>
      </c>
      <c r="M24" s="30">
        <v>9</v>
      </c>
      <c r="N24" s="21">
        <v>79</v>
      </c>
      <c r="O24" s="30">
        <v>34</v>
      </c>
      <c r="P24" s="21">
        <v>120</v>
      </c>
      <c r="Q24" s="30">
        <v>335</v>
      </c>
      <c r="R24" s="12"/>
    </row>
    <row r="25" spans="1:18" s="20" customFormat="1" ht="18" customHeight="1">
      <c r="A25" s="58" t="s">
        <v>9</v>
      </c>
      <c r="B25" s="21">
        <f t="shared" si="0"/>
        <v>2183</v>
      </c>
      <c r="C25" s="30">
        <f t="shared" si="0"/>
        <v>1837</v>
      </c>
      <c r="D25" s="51">
        <v>444</v>
      </c>
      <c r="E25" s="32">
        <v>553</v>
      </c>
      <c r="F25" s="51">
        <v>3</v>
      </c>
      <c r="G25" s="45">
        <v>0</v>
      </c>
      <c r="H25" s="31">
        <v>1491</v>
      </c>
      <c r="I25" s="32">
        <v>1031</v>
      </c>
      <c r="J25" s="31">
        <v>1</v>
      </c>
      <c r="K25" s="32">
        <v>5</v>
      </c>
      <c r="L25" s="31">
        <v>31</v>
      </c>
      <c r="M25" s="32">
        <v>30</v>
      </c>
      <c r="N25" s="31">
        <v>86</v>
      </c>
      <c r="O25" s="32">
        <v>41</v>
      </c>
      <c r="P25" s="31">
        <v>127</v>
      </c>
      <c r="Q25" s="32">
        <v>177</v>
      </c>
      <c r="R25" s="12"/>
    </row>
    <row r="26" spans="1:18" s="20" customFormat="1" ht="18" customHeight="1">
      <c r="A26" s="58" t="s">
        <v>10</v>
      </c>
      <c r="B26" s="31">
        <f t="shared" si="0"/>
        <v>1690</v>
      </c>
      <c r="C26" s="32">
        <f t="shared" si="0"/>
        <v>1635</v>
      </c>
      <c r="D26" s="51">
        <v>391</v>
      </c>
      <c r="E26" s="32">
        <v>571</v>
      </c>
      <c r="F26" s="51">
        <v>2</v>
      </c>
      <c r="G26" s="45">
        <v>2</v>
      </c>
      <c r="H26" s="31">
        <v>1109</v>
      </c>
      <c r="I26" s="32">
        <v>896</v>
      </c>
      <c r="J26" s="31">
        <v>1</v>
      </c>
      <c r="K26" s="32">
        <v>5</v>
      </c>
      <c r="L26" s="31">
        <v>35</v>
      </c>
      <c r="M26" s="32">
        <v>29</v>
      </c>
      <c r="N26" s="31">
        <v>76</v>
      </c>
      <c r="O26" s="32">
        <v>28</v>
      </c>
      <c r="P26" s="31">
        <v>76</v>
      </c>
      <c r="Q26" s="32">
        <v>104</v>
      </c>
      <c r="R26" s="12"/>
    </row>
    <row r="27" spans="1:18" s="20" customFormat="1" ht="18" customHeight="1" thickBot="1">
      <c r="A27" s="61" t="s">
        <v>11</v>
      </c>
      <c r="B27" s="31">
        <f t="shared" si="0"/>
        <v>1611</v>
      </c>
      <c r="C27" s="32">
        <f t="shared" si="0"/>
        <v>3371</v>
      </c>
      <c r="D27" s="51">
        <v>513</v>
      </c>
      <c r="E27" s="33">
        <v>508</v>
      </c>
      <c r="F27" s="53">
        <v>1</v>
      </c>
      <c r="G27" s="54">
        <v>2</v>
      </c>
      <c r="H27" s="55">
        <v>854</v>
      </c>
      <c r="I27" s="33">
        <v>2439</v>
      </c>
      <c r="J27" s="56">
        <v>1</v>
      </c>
      <c r="K27" s="57">
        <v>2</v>
      </c>
      <c r="L27" s="55">
        <v>38</v>
      </c>
      <c r="M27" s="33">
        <v>30</v>
      </c>
      <c r="N27" s="56">
        <v>86</v>
      </c>
      <c r="O27" s="57">
        <v>45</v>
      </c>
      <c r="P27" s="55">
        <v>118</v>
      </c>
      <c r="Q27" s="33">
        <v>345</v>
      </c>
      <c r="R27" s="12"/>
    </row>
    <row r="28" spans="1:18" ht="18.75" customHeight="1" thickBot="1">
      <c r="A28" s="62" t="s">
        <v>18</v>
      </c>
      <c r="B28" s="16">
        <f>SUM(B16:B27)</f>
        <v>23328</v>
      </c>
      <c r="C28" s="17">
        <f aca="true" t="shared" si="1" ref="C28:Q28">SUM(C16:C27)</f>
        <v>19573</v>
      </c>
      <c r="D28" s="18">
        <f t="shared" si="1"/>
        <v>5550</v>
      </c>
      <c r="E28" s="17">
        <f t="shared" si="1"/>
        <v>4322</v>
      </c>
      <c r="F28" s="52">
        <f t="shared" si="1"/>
        <v>29</v>
      </c>
      <c r="G28" s="19">
        <f t="shared" si="1"/>
        <v>19</v>
      </c>
      <c r="H28" s="16">
        <f t="shared" si="1"/>
        <v>14472</v>
      </c>
      <c r="I28" s="17">
        <f t="shared" si="1"/>
        <v>12503</v>
      </c>
      <c r="J28" s="18">
        <f t="shared" si="1"/>
        <v>24</v>
      </c>
      <c r="K28" s="19">
        <f t="shared" si="1"/>
        <v>39</v>
      </c>
      <c r="L28" s="16">
        <f t="shared" si="1"/>
        <v>404</v>
      </c>
      <c r="M28" s="17">
        <f t="shared" si="1"/>
        <v>201</v>
      </c>
      <c r="N28" s="18">
        <f t="shared" si="1"/>
        <v>1017</v>
      </c>
      <c r="O28" s="19">
        <f t="shared" si="1"/>
        <v>584</v>
      </c>
      <c r="P28" s="16">
        <f t="shared" si="1"/>
        <v>1832</v>
      </c>
      <c r="Q28" s="17">
        <f t="shared" si="1"/>
        <v>1905</v>
      </c>
      <c r="R28" s="5"/>
    </row>
    <row r="29" spans="1:18" ht="12.75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sheetProtection/>
  <mergeCells count="13">
    <mergeCell ref="A3:B3"/>
    <mergeCell ref="A4:B4"/>
    <mergeCell ref="A6:B6"/>
    <mergeCell ref="A7:B7"/>
    <mergeCell ref="L13:M13"/>
    <mergeCell ref="N13:O13"/>
    <mergeCell ref="P13:Q13"/>
    <mergeCell ref="A13:A14"/>
    <mergeCell ref="B13:C13"/>
    <mergeCell ref="D13:E13"/>
    <mergeCell ref="H13:I13"/>
    <mergeCell ref="J13:K13"/>
    <mergeCell ref="F13:G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3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27</v>
      </c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10" t="str">
        <f>UPPER("Število novo registriranih poslovnih subjektov in število izbrisanih poslovnih subjektov po skupinah, v mesecih leta 2014")</f>
        <v>ŠTEVILO NOVO REGISTRIRANIH POSLOVNIH SUBJEKTOV IN ŠTEVILO IZBRISANIH POSLOVNIH SUBJEKTOV PO SKUPINAH, V MESECIH LETA 2014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95.25" customHeight="1">
      <c r="A13" s="106" t="s">
        <v>23</v>
      </c>
      <c r="B13" s="104" t="s">
        <v>18</v>
      </c>
      <c r="C13" s="105"/>
      <c r="D13" s="108" t="s">
        <v>24</v>
      </c>
      <c r="E13" s="95"/>
      <c r="F13" s="108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"/>
    </row>
    <row r="14" spans="1:18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"/>
    </row>
    <row r="15" spans="1:18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50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"/>
    </row>
    <row r="16" spans="1:18" s="20" customFormat="1" ht="18" customHeight="1">
      <c r="A16" s="60" t="s">
        <v>0</v>
      </c>
      <c r="B16" s="13">
        <f aca="true" t="shared" si="0" ref="B16:C27">SUM(D16,F16,H16,J16,L16,N16,P16)</f>
        <v>2194</v>
      </c>
      <c r="C16" s="14">
        <f t="shared" si="0"/>
        <v>1592</v>
      </c>
      <c r="D16" s="15">
        <v>628</v>
      </c>
      <c r="E16" s="14">
        <v>396</v>
      </c>
      <c r="F16" s="15">
        <v>0</v>
      </c>
      <c r="G16" s="42">
        <v>0</v>
      </c>
      <c r="H16" s="13">
        <v>1281</v>
      </c>
      <c r="I16" s="14">
        <v>1007</v>
      </c>
      <c r="J16" s="15">
        <v>8</v>
      </c>
      <c r="K16" s="11">
        <v>0</v>
      </c>
      <c r="L16" s="13">
        <v>29</v>
      </c>
      <c r="M16" s="14">
        <v>16</v>
      </c>
      <c r="N16" s="15">
        <v>76</v>
      </c>
      <c r="O16" s="11">
        <v>46</v>
      </c>
      <c r="P16" s="13">
        <v>172</v>
      </c>
      <c r="Q16" s="14">
        <v>127</v>
      </c>
      <c r="R16" s="12"/>
    </row>
    <row r="17" spans="1:18" s="20" customFormat="1" ht="18" customHeight="1">
      <c r="A17" s="58" t="s">
        <v>1</v>
      </c>
      <c r="B17" s="21">
        <f t="shared" si="0"/>
        <v>1875</v>
      </c>
      <c r="C17" s="22">
        <f t="shared" si="0"/>
        <v>1315</v>
      </c>
      <c r="D17" s="23">
        <v>558</v>
      </c>
      <c r="E17" s="26">
        <v>278</v>
      </c>
      <c r="F17" s="23">
        <v>2</v>
      </c>
      <c r="G17" s="43">
        <v>1</v>
      </c>
      <c r="H17" s="21">
        <v>1073</v>
      </c>
      <c r="I17" s="26">
        <v>880</v>
      </c>
      <c r="J17" s="23">
        <v>12</v>
      </c>
      <c r="K17" s="24">
        <v>1</v>
      </c>
      <c r="L17" s="25">
        <v>37</v>
      </c>
      <c r="M17" s="26">
        <v>20</v>
      </c>
      <c r="N17" s="23">
        <v>104</v>
      </c>
      <c r="O17" s="24">
        <v>47</v>
      </c>
      <c r="P17" s="25">
        <v>89</v>
      </c>
      <c r="Q17" s="26">
        <v>88</v>
      </c>
      <c r="R17" s="12"/>
    </row>
    <row r="18" spans="1:26" s="20" customFormat="1" ht="18" customHeight="1">
      <c r="A18" s="58" t="s">
        <v>2</v>
      </c>
      <c r="B18" s="21">
        <f t="shared" si="0"/>
        <v>2188</v>
      </c>
      <c r="C18" s="22">
        <f t="shared" si="0"/>
        <v>1785</v>
      </c>
      <c r="D18" s="23">
        <v>585</v>
      </c>
      <c r="E18" s="26">
        <v>344</v>
      </c>
      <c r="F18" s="23">
        <v>4</v>
      </c>
      <c r="G18" s="43">
        <v>1</v>
      </c>
      <c r="H18" s="21">
        <v>1290</v>
      </c>
      <c r="I18" s="22">
        <v>1241</v>
      </c>
      <c r="J18" s="23">
        <v>5</v>
      </c>
      <c r="K18" s="24">
        <v>0</v>
      </c>
      <c r="L18" s="25">
        <v>49</v>
      </c>
      <c r="M18" s="26">
        <v>24</v>
      </c>
      <c r="N18" s="23">
        <v>109</v>
      </c>
      <c r="O18" s="24">
        <v>51</v>
      </c>
      <c r="P18" s="25">
        <v>146</v>
      </c>
      <c r="Q18" s="26">
        <v>124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58" t="s">
        <v>3</v>
      </c>
      <c r="B19" s="21">
        <f t="shared" si="0"/>
        <v>2100</v>
      </c>
      <c r="C19" s="22">
        <f t="shared" si="0"/>
        <v>1418</v>
      </c>
      <c r="D19" s="23">
        <v>534</v>
      </c>
      <c r="E19" s="26">
        <v>290</v>
      </c>
      <c r="F19" s="23">
        <v>1</v>
      </c>
      <c r="G19" s="43">
        <v>1</v>
      </c>
      <c r="H19" s="21">
        <v>1293</v>
      </c>
      <c r="I19" s="22">
        <v>898</v>
      </c>
      <c r="J19" s="23">
        <v>5</v>
      </c>
      <c r="K19" s="24">
        <v>10</v>
      </c>
      <c r="L19" s="25">
        <v>33</v>
      </c>
      <c r="M19" s="26">
        <v>11</v>
      </c>
      <c r="N19" s="23">
        <v>88</v>
      </c>
      <c r="O19" s="24">
        <v>52</v>
      </c>
      <c r="P19" s="25">
        <v>146</v>
      </c>
      <c r="Q19" s="26">
        <v>156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58" t="s">
        <v>4</v>
      </c>
      <c r="B20" s="21">
        <f t="shared" si="0"/>
        <v>1914</v>
      </c>
      <c r="C20" s="22">
        <f t="shared" si="0"/>
        <v>1532</v>
      </c>
      <c r="D20" s="23">
        <v>542</v>
      </c>
      <c r="E20" s="26">
        <v>285</v>
      </c>
      <c r="F20" s="23">
        <v>10</v>
      </c>
      <c r="G20" s="43">
        <v>0</v>
      </c>
      <c r="H20" s="21">
        <v>1074</v>
      </c>
      <c r="I20" s="22">
        <v>1003</v>
      </c>
      <c r="J20" s="23">
        <v>6</v>
      </c>
      <c r="K20" s="24">
        <v>2</v>
      </c>
      <c r="L20" s="25">
        <v>46</v>
      </c>
      <c r="M20" s="26">
        <v>22</v>
      </c>
      <c r="N20" s="23">
        <v>84</v>
      </c>
      <c r="O20" s="24">
        <v>66</v>
      </c>
      <c r="P20" s="25">
        <v>152</v>
      </c>
      <c r="Q20" s="26">
        <v>154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58" t="s">
        <v>5</v>
      </c>
      <c r="B21" s="13">
        <f t="shared" si="0"/>
        <v>1770</v>
      </c>
      <c r="C21" s="14">
        <f t="shared" si="0"/>
        <v>1471</v>
      </c>
      <c r="D21" s="23">
        <v>444</v>
      </c>
      <c r="E21" s="26">
        <v>297</v>
      </c>
      <c r="F21" s="23">
        <v>2</v>
      </c>
      <c r="G21" s="43">
        <v>5</v>
      </c>
      <c r="H21" s="21">
        <v>983</v>
      </c>
      <c r="I21" s="22">
        <v>1000</v>
      </c>
      <c r="J21" s="23">
        <v>1</v>
      </c>
      <c r="K21" s="24">
        <v>1</v>
      </c>
      <c r="L21" s="25">
        <v>38</v>
      </c>
      <c r="M21" s="26">
        <v>24</v>
      </c>
      <c r="N21" s="23">
        <v>88</v>
      </c>
      <c r="O21" s="24">
        <v>31</v>
      </c>
      <c r="P21" s="25">
        <v>214</v>
      </c>
      <c r="Q21" s="26">
        <v>113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58" t="s">
        <v>6</v>
      </c>
      <c r="B22" s="13">
        <f t="shared" si="0"/>
        <v>1752</v>
      </c>
      <c r="C22" s="14">
        <f t="shared" si="0"/>
        <v>1202</v>
      </c>
      <c r="D22" s="28">
        <v>494</v>
      </c>
      <c r="E22" s="22">
        <v>179</v>
      </c>
      <c r="F22" s="28">
        <v>4</v>
      </c>
      <c r="G22" s="44">
        <v>5</v>
      </c>
      <c r="H22" s="21">
        <v>817</v>
      </c>
      <c r="I22" s="22">
        <v>857</v>
      </c>
      <c r="J22" s="28">
        <v>2</v>
      </c>
      <c r="K22" s="29">
        <v>0</v>
      </c>
      <c r="L22" s="21">
        <v>44</v>
      </c>
      <c r="M22" s="22">
        <v>9</v>
      </c>
      <c r="N22" s="28">
        <v>73</v>
      </c>
      <c r="O22" s="29">
        <v>45</v>
      </c>
      <c r="P22" s="21">
        <v>318</v>
      </c>
      <c r="Q22" s="22">
        <v>107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58" t="s">
        <v>7</v>
      </c>
      <c r="B23" s="21">
        <f t="shared" si="0"/>
        <v>1438</v>
      </c>
      <c r="C23" s="22">
        <f t="shared" si="0"/>
        <v>1091</v>
      </c>
      <c r="D23" s="28">
        <v>389</v>
      </c>
      <c r="E23" s="22">
        <v>116</v>
      </c>
      <c r="F23" s="28">
        <v>0</v>
      </c>
      <c r="G23" s="44">
        <v>0</v>
      </c>
      <c r="H23" s="21">
        <v>847</v>
      </c>
      <c r="I23" s="22">
        <v>753</v>
      </c>
      <c r="J23" s="28">
        <v>0</v>
      </c>
      <c r="K23" s="29">
        <v>0</v>
      </c>
      <c r="L23" s="21">
        <v>21</v>
      </c>
      <c r="M23" s="22">
        <v>7</v>
      </c>
      <c r="N23" s="28">
        <v>59</v>
      </c>
      <c r="O23" s="29">
        <v>41</v>
      </c>
      <c r="P23" s="21">
        <v>122</v>
      </c>
      <c r="Q23" s="22">
        <v>174</v>
      </c>
      <c r="R23" s="12"/>
    </row>
    <row r="24" spans="1:18" s="20" customFormat="1" ht="18" customHeight="1">
      <c r="A24" s="58" t="s">
        <v>8</v>
      </c>
      <c r="B24" s="21">
        <f t="shared" si="0"/>
        <v>2319</v>
      </c>
      <c r="C24" s="22">
        <f t="shared" si="0"/>
        <v>1516</v>
      </c>
      <c r="D24" s="28">
        <v>572</v>
      </c>
      <c r="E24" s="30">
        <v>382</v>
      </c>
      <c r="F24" s="28">
        <v>3</v>
      </c>
      <c r="G24" s="44">
        <v>4</v>
      </c>
      <c r="H24" s="31">
        <v>1491</v>
      </c>
      <c r="I24" s="32">
        <v>762</v>
      </c>
      <c r="J24" s="29">
        <v>6</v>
      </c>
      <c r="K24" s="22">
        <v>3</v>
      </c>
      <c r="L24" s="21">
        <v>41</v>
      </c>
      <c r="M24" s="30">
        <v>10</v>
      </c>
      <c r="N24" s="21">
        <v>87</v>
      </c>
      <c r="O24" s="30">
        <v>46</v>
      </c>
      <c r="P24" s="21">
        <v>119</v>
      </c>
      <c r="Q24" s="30">
        <v>309</v>
      </c>
      <c r="R24" s="12"/>
    </row>
    <row r="25" spans="1:18" s="20" customFormat="1" ht="18" customHeight="1">
      <c r="A25" s="58" t="s">
        <v>9</v>
      </c>
      <c r="B25" s="21">
        <f t="shared" si="0"/>
        <v>2476</v>
      </c>
      <c r="C25" s="30">
        <f t="shared" si="0"/>
        <v>1452</v>
      </c>
      <c r="D25" s="51">
        <v>579</v>
      </c>
      <c r="E25" s="32">
        <v>430</v>
      </c>
      <c r="F25" s="51">
        <v>6</v>
      </c>
      <c r="G25" s="45">
        <v>5</v>
      </c>
      <c r="H25" s="31">
        <v>1643</v>
      </c>
      <c r="I25" s="32">
        <v>817</v>
      </c>
      <c r="J25" s="31">
        <v>2</v>
      </c>
      <c r="K25" s="32">
        <v>0</v>
      </c>
      <c r="L25" s="31">
        <v>30</v>
      </c>
      <c r="M25" s="32">
        <v>8</v>
      </c>
      <c r="N25" s="31">
        <v>121</v>
      </c>
      <c r="O25" s="32">
        <v>52</v>
      </c>
      <c r="P25" s="31">
        <v>95</v>
      </c>
      <c r="Q25" s="32">
        <v>140</v>
      </c>
      <c r="R25" s="12"/>
    </row>
    <row r="26" spans="1:18" s="20" customFormat="1" ht="18" customHeight="1">
      <c r="A26" s="58" t="s">
        <v>10</v>
      </c>
      <c r="B26" s="31">
        <f t="shared" si="0"/>
        <v>1780</v>
      </c>
      <c r="C26" s="32">
        <f t="shared" si="0"/>
        <v>1512</v>
      </c>
      <c r="D26" s="51">
        <v>511</v>
      </c>
      <c r="E26" s="32">
        <v>502</v>
      </c>
      <c r="F26" s="51">
        <v>4</v>
      </c>
      <c r="G26" s="45">
        <v>2</v>
      </c>
      <c r="H26" s="31">
        <v>1072</v>
      </c>
      <c r="I26" s="32">
        <v>836</v>
      </c>
      <c r="J26" s="31">
        <v>1</v>
      </c>
      <c r="K26" s="32">
        <v>0</v>
      </c>
      <c r="L26" s="31">
        <v>31</v>
      </c>
      <c r="M26" s="32">
        <v>21</v>
      </c>
      <c r="N26" s="31">
        <v>80</v>
      </c>
      <c r="O26" s="32">
        <v>46</v>
      </c>
      <c r="P26" s="31">
        <v>81</v>
      </c>
      <c r="Q26" s="32">
        <v>105</v>
      </c>
      <c r="R26" s="12"/>
    </row>
    <row r="27" spans="1:18" s="20" customFormat="1" ht="18" customHeight="1" thickBot="1">
      <c r="A27" s="61" t="s">
        <v>11</v>
      </c>
      <c r="B27" s="31">
        <f t="shared" si="0"/>
        <v>1518</v>
      </c>
      <c r="C27" s="32">
        <f t="shared" si="0"/>
        <v>2031</v>
      </c>
      <c r="D27" s="51">
        <v>475</v>
      </c>
      <c r="E27" s="64">
        <v>406</v>
      </c>
      <c r="F27" s="65">
        <v>1</v>
      </c>
      <c r="G27" s="66">
        <v>2</v>
      </c>
      <c r="H27" s="67">
        <v>794</v>
      </c>
      <c r="I27" s="64">
        <v>1364</v>
      </c>
      <c r="J27" s="68">
        <v>2</v>
      </c>
      <c r="K27" s="69">
        <v>0</v>
      </c>
      <c r="L27" s="67">
        <v>36</v>
      </c>
      <c r="M27" s="64">
        <v>23</v>
      </c>
      <c r="N27" s="68">
        <v>92</v>
      </c>
      <c r="O27" s="69">
        <v>62</v>
      </c>
      <c r="P27" s="67">
        <v>118</v>
      </c>
      <c r="Q27" s="64">
        <v>174</v>
      </c>
      <c r="R27" s="12"/>
    </row>
    <row r="28" spans="1:18" ht="18.75" customHeight="1" thickBot="1">
      <c r="A28" s="62" t="s">
        <v>18</v>
      </c>
      <c r="B28" s="70">
        <f>SUM(B16:B27)</f>
        <v>23324</v>
      </c>
      <c r="C28" s="71">
        <f aca="true" t="shared" si="1" ref="C28:Q28">SUM(C16:C27)</f>
        <v>17917</v>
      </c>
      <c r="D28" s="72">
        <f t="shared" si="1"/>
        <v>6311</v>
      </c>
      <c r="E28" s="71">
        <f t="shared" si="1"/>
        <v>3905</v>
      </c>
      <c r="F28" s="73">
        <f t="shared" si="1"/>
        <v>37</v>
      </c>
      <c r="G28" s="74">
        <f t="shared" si="1"/>
        <v>26</v>
      </c>
      <c r="H28" s="70">
        <f t="shared" si="1"/>
        <v>13658</v>
      </c>
      <c r="I28" s="71">
        <f t="shared" si="1"/>
        <v>11418</v>
      </c>
      <c r="J28" s="72">
        <f t="shared" si="1"/>
        <v>50</v>
      </c>
      <c r="K28" s="74">
        <f t="shared" si="1"/>
        <v>17</v>
      </c>
      <c r="L28" s="70">
        <f t="shared" si="1"/>
        <v>435</v>
      </c>
      <c r="M28" s="71">
        <f t="shared" si="1"/>
        <v>195</v>
      </c>
      <c r="N28" s="72">
        <f t="shared" si="1"/>
        <v>1061</v>
      </c>
      <c r="O28" s="74">
        <f t="shared" si="1"/>
        <v>585</v>
      </c>
      <c r="P28" s="70">
        <f t="shared" si="1"/>
        <v>1772</v>
      </c>
      <c r="Q28" s="71">
        <f t="shared" si="1"/>
        <v>1771</v>
      </c>
      <c r="R28" s="5"/>
    </row>
    <row r="29" spans="1:18" ht="12.75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sheetProtection/>
  <mergeCells count="13">
    <mergeCell ref="P13:Q13"/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17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7" ht="12.75">
      <c r="A6" s="98"/>
      <c r="B6" s="100"/>
      <c r="Q6" s="1" t="s">
        <v>19</v>
      </c>
    </row>
    <row r="7" spans="1:17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20</v>
      </c>
    </row>
    <row r="9" ht="12.75">
      <c r="A9" s="48" t="s">
        <v>28</v>
      </c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10" t="str">
        <f>UPPER("Število novo registriranih poslovnih subjektov in število izbrisanih poslovnih subjektov po skupinah, v mesecih leta 2013")</f>
        <v>ŠTEVILO NOVO REGISTRIRANIH POSLOVNIH SUBJEKTOV IN ŠTEVILO IZBRISANIH POSLOVNIH SUBJEKTOV PO SKUPINAH, V MESECIH LETA 2013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95.25" customHeight="1">
      <c r="A13" s="106" t="s">
        <v>23</v>
      </c>
      <c r="B13" s="104" t="s">
        <v>18</v>
      </c>
      <c r="C13" s="105"/>
      <c r="D13" s="108" t="s">
        <v>24</v>
      </c>
      <c r="E13" s="95"/>
      <c r="F13" s="108" t="s">
        <v>25</v>
      </c>
      <c r="G13" s="95"/>
      <c r="H13" s="94" t="s">
        <v>14</v>
      </c>
      <c r="I13" s="95"/>
      <c r="J13" s="96" t="s">
        <v>15</v>
      </c>
      <c r="K13" s="97"/>
      <c r="L13" s="94" t="s">
        <v>21</v>
      </c>
      <c r="M13" s="95"/>
      <c r="N13" s="96" t="s">
        <v>16</v>
      </c>
      <c r="O13" s="97"/>
      <c r="P13" s="94" t="s">
        <v>17</v>
      </c>
      <c r="Q13" s="95"/>
      <c r="R13" s="6"/>
    </row>
    <row r="14" spans="1:18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9" t="s">
        <v>12</v>
      </c>
      <c r="G14" s="35" t="s">
        <v>13</v>
      </c>
      <c r="H14" s="46" t="s">
        <v>12</v>
      </c>
      <c r="I14" s="47" t="s">
        <v>13</v>
      </c>
      <c r="J14" s="36" t="s">
        <v>12</v>
      </c>
      <c r="K14" s="37" t="s">
        <v>13</v>
      </c>
      <c r="L14" s="34" t="s">
        <v>12</v>
      </c>
      <c r="M14" s="35" t="s">
        <v>13</v>
      </c>
      <c r="N14" s="36" t="s">
        <v>12</v>
      </c>
      <c r="O14" s="37" t="s">
        <v>13</v>
      </c>
      <c r="P14" s="34" t="s">
        <v>12</v>
      </c>
      <c r="Q14" s="35" t="s">
        <v>13</v>
      </c>
      <c r="R14" s="6"/>
    </row>
    <row r="15" spans="1:18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50">
        <v>6</v>
      </c>
      <c r="G15" s="39">
        <v>7</v>
      </c>
      <c r="H15" s="38">
        <v>8</v>
      </c>
      <c r="I15" s="39">
        <v>9</v>
      </c>
      <c r="J15" s="40">
        <v>10</v>
      </c>
      <c r="K15" s="41">
        <v>11</v>
      </c>
      <c r="L15" s="38">
        <v>12</v>
      </c>
      <c r="M15" s="39">
        <v>13</v>
      </c>
      <c r="N15" s="40">
        <v>14</v>
      </c>
      <c r="O15" s="41">
        <v>15</v>
      </c>
      <c r="P15" s="38">
        <v>16</v>
      </c>
      <c r="Q15" s="39">
        <v>17</v>
      </c>
      <c r="R15" s="6"/>
    </row>
    <row r="16" spans="1:18" s="20" customFormat="1" ht="18" customHeight="1">
      <c r="A16" s="60" t="s">
        <v>0</v>
      </c>
      <c r="B16" s="13">
        <f aca="true" t="shared" si="0" ref="B16:C27">SUM(D16,F16,H16,J16,L16,N16,P16)</f>
        <v>2405</v>
      </c>
      <c r="C16" s="14">
        <f t="shared" si="0"/>
        <v>1540</v>
      </c>
      <c r="D16" s="13">
        <v>684</v>
      </c>
      <c r="E16" s="14">
        <v>296</v>
      </c>
      <c r="F16" s="15">
        <v>2</v>
      </c>
      <c r="G16" s="42">
        <v>5</v>
      </c>
      <c r="H16" s="13">
        <v>1467</v>
      </c>
      <c r="I16" s="14">
        <v>940</v>
      </c>
      <c r="J16" s="15">
        <v>8</v>
      </c>
      <c r="K16" s="11">
        <v>13</v>
      </c>
      <c r="L16" s="13">
        <v>35</v>
      </c>
      <c r="M16" s="14">
        <v>49</v>
      </c>
      <c r="N16" s="15">
        <v>87</v>
      </c>
      <c r="O16" s="11">
        <v>49</v>
      </c>
      <c r="P16" s="13">
        <v>122</v>
      </c>
      <c r="Q16" s="14">
        <v>188</v>
      </c>
      <c r="R16" s="12"/>
    </row>
    <row r="17" spans="1:18" s="20" customFormat="1" ht="18" customHeight="1">
      <c r="A17" s="58" t="s">
        <v>1</v>
      </c>
      <c r="B17" s="13">
        <f t="shared" si="0"/>
        <v>1915</v>
      </c>
      <c r="C17" s="14">
        <f t="shared" si="0"/>
        <v>1410</v>
      </c>
      <c r="D17" s="25">
        <v>620</v>
      </c>
      <c r="E17" s="26">
        <v>316</v>
      </c>
      <c r="F17" s="23">
        <v>1</v>
      </c>
      <c r="G17" s="43">
        <v>2</v>
      </c>
      <c r="H17" s="21">
        <v>1058</v>
      </c>
      <c r="I17" s="26">
        <v>838</v>
      </c>
      <c r="J17" s="23">
        <v>0</v>
      </c>
      <c r="K17" s="24">
        <v>9</v>
      </c>
      <c r="L17" s="25">
        <v>35</v>
      </c>
      <c r="M17" s="26">
        <v>19</v>
      </c>
      <c r="N17" s="23">
        <v>92</v>
      </c>
      <c r="O17" s="24">
        <v>58</v>
      </c>
      <c r="P17" s="25">
        <v>109</v>
      </c>
      <c r="Q17" s="26">
        <v>168</v>
      </c>
      <c r="R17" s="12"/>
    </row>
    <row r="18" spans="1:26" s="20" customFormat="1" ht="18" customHeight="1">
      <c r="A18" s="58" t="s">
        <v>2</v>
      </c>
      <c r="B18" s="13">
        <f t="shared" si="0"/>
        <v>2083</v>
      </c>
      <c r="C18" s="14">
        <f t="shared" si="0"/>
        <v>1268</v>
      </c>
      <c r="D18" s="25">
        <v>619</v>
      </c>
      <c r="E18" s="26">
        <v>309</v>
      </c>
      <c r="F18" s="23">
        <v>1</v>
      </c>
      <c r="G18" s="43">
        <v>1</v>
      </c>
      <c r="H18" s="21">
        <v>1191</v>
      </c>
      <c r="I18" s="22">
        <v>725</v>
      </c>
      <c r="J18" s="23">
        <v>1</v>
      </c>
      <c r="K18" s="24">
        <v>3</v>
      </c>
      <c r="L18" s="25">
        <v>29</v>
      </c>
      <c r="M18" s="26">
        <v>19</v>
      </c>
      <c r="N18" s="23">
        <v>111</v>
      </c>
      <c r="O18" s="24">
        <v>91</v>
      </c>
      <c r="P18" s="25">
        <v>131</v>
      </c>
      <c r="Q18" s="26">
        <v>120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0" customFormat="1" ht="18" customHeight="1">
      <c r="A19" s="58" t="s">
        <v>3</v>
      </c>
      <c r="B19" s="13">
        <f t="shared" si="0"/>
        <v>2227</v>
      </c>
      <c r="C19" s="14">
        <f t="shared" si="0"/>
        <v>1548</v>
      </c>
      <c r="D19" s="25">
        <v>598</v>
      </c>
      <c r="E19" s="26">
        <v>200</v>
      </c>
      <c r="F19" s="23">
        <v>2</v>
      </c>
      <c r="G19" s="43">
        <v>2</v>
      </c>
      <c r="H19" s="21">
        <v>1366</v>
      </c>
      <c r="I19" s="22">
        <v>1140</v>
      </c>
      <c r="J19" s="23">
        <v>1</v>
      </c>
      <c r="K19" s="24">
        <v>3</v>
      </c>
      <c r="L19" s="25">
        <v>30</v>
      </c>
      <c r="M19" s="26">
        <v>10</v>
      </c>
      <c r="N19" s="23">
        <v>103</v>
      </c>
      <c r="O19" s="24">
        <v>71</v>
      </c>
      <c r="P19" s="25">
        <v>127</v>
      </c>
      <c r="Q19" s="26">
        <v>122</v>
      </c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0" customFormat="1" ht="18" customHeight="1">
      <c r="A20" s="58" t="s">
        <v>4</v>
      </c>
      <c r="B20" s="13">
        <f t="shared" si="0"/>
        <v>1663</v>
      </c>
      <c r="C20" s="14">
        <f t="shared" si="0"/>
        <v>1241</v>
      </c>
      <c r="D20" s="25">
        <v>466</v>
      </c>
      <c r="E20" s="26">
        <v>209</v>
      </c>
      <c r="F20" s="23">
        <v>1</v>
      </c>
      <c r="G20" s="43">
        <v>0</v>
      </c>
      <c r="H20" s="21">
        <v>946</v>
      </c>
      <c r="I20" s="22">
        <v>859</v>
      </c>
      <c r="J20" s="23">
        <v>3</v>
      </c>
      <c r="K20" s="24">
        <v>0</v>
      </c>
      <c r="L20" s="25">
        <v>31</v>
      </c>
      <c r="M20" s="26">
        <v>12</v>
      </c>
      <c r="N20" s="23">
        <v>91</v>
      </c>
      <c r="O20" s="24">
        <v>52</v>
      </c>
      <c r="P20" s="25">
        <v>125</v>
      </c>
      <c r="Q20" s="26">
        <v>109</v>
      </c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0" customFormat="1" ht="18" customHeight="1">
      <c r="A21" s="58" t="s">
        <v>5</v>
      </c>
      <c r="B21" s="13">
        <f t="shared" si="0"/>
        <v>1368</v>
      </c>
      <c r="C21" s="14">
        <f t="shared" si="0"/>
        <v>1455</v>
      </c>
      <c r="D21" s="25">
        <v>324</v>
      </c>
      <c r="E21" s="26">
        <v>214</v>
      </c>
      <c r="F21" s="23">
        <v>3</v>
      </c>
      <c r="G21" s="43">
        <v>1</v>
      </c>
      <c r="H21" s="21">
        <v>752</v>
      </c>
      <c r="I21" s="22">
        <v>1096</v>
      </c>
      <c r="J21" s="23">
        <v>0</v>
      </c>
      <c r="K21" s="24">
        <v>0</v>
      </c>
      <c r="L21" s="25">
        <v>28</v>
      </c>
      <c r="M21" s="26">
        <v>17</v>
      </c>
      <c r="N21" s="23">
        <v>56</v>
      </c>
      <c r="O21" s="24">
        <v>34</v>
      </c>
      <c r="P21" s="25">
        <v>205</v>
      </c>
      <c r="Q21" s="26">
        <v>93</v>
      </c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0" customFormat="1" ht="18" customHeight="1">
      <c r="A22" s="58" t="s">
        <v>6</v>
      </c>
      <c r="B22" s="13">
        <f t="shared" si="0"/>
        <v>2304</v>
      </c>
      <c r="C22" s="14">
        <f t="shared" si="0"/>
        <v>1164</v>
      </c>
      <c r="D22" s="21">
        <v>510</v>
      </c>
      <c r="E22" s="22">
        <v>205</v>
      </c>
      <c r="F22" s="28">
        <v>4</v>
      </c>
      <c r="G22" s="44">
        <v>1</v>
      </c>
      <c r="H22" s="21">
        <v>1392</v>
      </c>
      <c r="I22" s="22">
        <v>835</v>
      </c>
      <c r="J22" s="28">
        <v>2</v>
      </c>
      <c r="K22" s="29">
        <v>1</v>
      </c>
      <c r="L22" s="21">
        <v>22</v>
      </c>
      <c r="M22" s="22">
        <v>21</v>
      </c>
      <c r="N22" s="28">
        <v>69</v>
      </c>
      <c r="O22" s="29">
        <v>40</v>
      </c>
      <c r="P22" s="21">
        <v>305</v>
      </c>
      <c r="Q22" s="22">
        <v>61</v>
      </c>
      <c r="R22" s="27"/>
      <c r="S22" s="27"/>
      <c r="T22" s="27"/>
      <c r="U22" s="27"/>
      <c r="V22" s="27"/>
      <c r="W22" s="27"/>
      <c r="X22" s="27"/>
      <c r="Y22" s="27"/>
      <c r="Z22" s="27"/>
    </row>
    <row r="23" spans="1:18" s="20" customFormat="1" ht="18" customHeight="1">
      <c r="A23" s="58" t="s">
        <v>7</v>
      </c>
      <c r="B23" s="21">
        <f t="shared" si="0"/>
        <v>1332</v>
      </c>
      <c r="C23" s="22">
        <f t="shared" si="0"/>
        <v>1027</v>
      </c>
      <c r="D23" s="21">
        <v>372</v>
      </c>
      <c r="E23" s="22">
        <v>109</v>
      </c>
      <c r="F23" s="28">
        <v>1</v>
      </c>
      <c r="G23" s="44">
        <v>1</v>
      </c>
      <c r="H23" s="21">
        <v>764</v>
      </c>
      <c r="I23" s="22">
        <v>717</v>
      </c>
      <c r="J23" s="28">
        <v>0</v>
      </c>
      <c r="K23" s="29">
        <v>6</v>
      </c>
      <c r="L23" s="21">
        <v>22</v>
      </c>
      <c r="M23" s="22">
        <v>3</v>
      </c>
      <c r="N23" s="28">
        <v>52</v>
      </c>
      <c r="O23" s="29">
        <v>31</v>
      </c>
      <c r="P23" s="21">
        <v>121</v>
      </c>
      <c r="Q23" s="22">
        <v>160</v>
      </c>
      <c r="R23" s="12"/>
    </row>
    <row r="24" spans="1:18" s="20" customFormat="1" ht="18" customHeight="1">
      <c r="A24" s="58" t="s">
        <v>8</v>
      </c>
      <c r="B24" s="21">
        <f t="shared" si="0"/>
        <v>2126</v>
      </c>
      <c r="C24" s="22">
        <f t="shared" si="0"/>
        <v>1424</v>
      </c>
      <c r="D24" s="21">
        <v>532</v>
      </c>
      <c r="E24" s="30">
        <v>312</v>
      </c>
      <c r="F24" s="28">
        <v>1</v>
      </c>
      <c r="G24" s="44">
        <v>1</v>
      </c>
      <c r="H24" s="31">
        <v>1336</v>
      </c>
      <c r="I24" s="32">
        <v>817</v>
      </c>
      <c r="J24" s="29">
        <v>1</v>
      </c>
      <c r="K24" s="22">
        <v>1</v>
      </c>
      <c r="L24" s="21">
        <v>36</v>
      </c>
      <c r="M24" s="30">
        <v>12</v>
      </c>
      <c r="N24" s="21">
        <v>63</v>
      </c>
      <c r="O24" s="30">
        <v>29</v>
      </c>
      <c r="P24" s="21">
        <v>157</v>
      </c>
      <c r="Q24" s="30">
        <v>252</v>
      </c>
      <c r="R24" s="12"/>
    </row>
    <row r="25" spans="1:18" s="20" customFormat="1" ht="18" customHeight="1">
      <c r="A25" s="58" t="s">
        <v>9</v>
      </c>
      <c r="B25" s="21">
        <f t="shared" si="0"/>
        <v>2526</v>
      </c>
      <c r="C25" s="30">
        <f t="shared" si="0"/>
        <v>1641</v>
      </c>
      <c r="D25" s="31">
        <v>505</v>
      </c>
      <c r="E25" s="32">
        <v>476</v>
      </c>
      <c r="F25" s="51">
        <v>5</v>
      </c>
      <c r="G25" s="45">
        <v>2</v>
      </c>
      <c r="H25" s="31">
        <v>1799</v>
      </c>
      <c r="I25" s="32">
        <v>998</v>
      </c>
      <c r="J25" s="31">
        <v>2</v>
      </c>
      <c r="K25" s="32">
        <v>0</v>
      </c>
      <c r="L25" s="31">
        <v>28</v>
      </c>
      <c r="M25" s="32">
        <v>14</v>
      </c>
      <c r="N25" s="31">
        <v>75</v>
      </c>
      <c r="O25" s="32">
        <v>37</v>
      </c>
      <c r="P25" s="31">
        <v>112</v>
      </c>
      <c r="Q25" s="32">
        <v>114</v>
      </c>
      <c r="R25" s="12"/>
    </row>
    <row r="26" spans="1:18" s="20" customFormat="1" ht="18" customHeight="1">
      <c r="A26" s="58" t="s">
        <v>10</v>
      </c>
      <c r="B26" s="31">
        <f t="shared" si="0"/>
        <v>2085</v>
      </c>
      <c r="C26" s="32">
        <f t="shared" si="0"/>
        <v>1530</v>
      </c>
      <c r="D26" s="31">
        <v>479</v>
      </c>
      <c r="E26" s="32">
        <v>459</v>
      </c>
      <c r="F26" s="51">
        <v>1</v>
      </c>
      <c r="G26" s="45">
        <v>1</v>
      </c>
      <c r="H26" s="31">
        <v>1385</v>
      </c>
      <c r="I26" s="32">
        <v>944</v>
      </c>
      <c r="J26" s="31">
        <v>1</v>
      </c>
      <c r="K26" s="32">
        <v>1</v>
      </c>
      <c r="L26" s="31">
        <v>25</v>
      </c>
      <c r="M26" s="32">
        <v>9</v>
      </c>
      <c r="N26" s="31">
        <v>76</v>
      </c>
      <c r="O26" s="32">
        <v>24</v>
      </c>
      <c r="P26" s="31">
        <v>118</v>
      </c>
      <c r="Q26" s="32">
        <v>92</v>
      </c>
      <c r="R26" s="12"/>
    </row>
    <row r="27" spans="1:18" s="20" customFormat="1" ht="18" customHeight="1" thickBot="1">
      <c r="A27" s="61" t="s">
        <v>11</v>
      </c>
      <c r="B27" s="31">
        <f t="shared" si="0"/>
        <v>1786</v>
      </c>
      <c r="C27" s="32">
        <f t="shared" si="0"/>
        <v>2482</v>
      </c>
      <c r="D27" s="31">
        <v>466</v>
      </c>
      <c r="E27" s="64">
        <v>485</v>
      </c>
      <c r="F27" s="65">
        <v>1</v>
      </c>
      <c r="G27" s="66">
        <v>0</v>
      </c>
      <c r="H27" s="67">
        <v>1092</v>
      </c>
      <c r="I27" s="64">
        <v>1769</v>
      </c>
      <c r="J27" s="68">
        <v>0</v>
      </c>
      <c r="K27" s="69">
        <v>3</v>
      </c>
      <c r="L27" s="67">
        <v>41</v>
      </c>
      <c r="M27" s="64">
        <v>30</v>
      </c>
      <c r="N27" s="68">
        <v>74</v>
      </c>
      <c r="O27" s="69">
        <v>43</v>
      </c>
      <c r="P27" s="67">
        <v>112</v>
      </c>
      <c r="Q27" s="64">
        <v>152</v>
      </c>
      <c r="R27" s="12"/>
    </row>
    <row r="28" spans="1:18" ht="18.75" customHeight="1" thickBot="1">
      <c r="A28" s="62" t="s">
        <v>18</v>
      </c>
      <c r="B28" s="70">
        <f>SUM(B16:B27)</f>
        <v>23820</v>
      </c>
      <c r="C28" s="71">
        <f aca="true" t="shared" si="1" ref="C28:Q28">SUM(C16:C27)</f>
        <v>17730</v>
      </c>
      <c r="D28" s="70">
        <f t="shared" si="1"/>
        <v>6175</v>
      </c>
      <c r="E28" s="71">
        <f t="shared" si="1"/>
        <v>3590</v>
      </c>
      <c r="F28" s="73">
        <f t="shared" si="1"/>
        <v>23</v>
      </c>
      <c r="G28" s="74">
        <f t="shared" si="1"/>
        <v>17</v>
      </c>
      <c r="H28" s="70">
        <f t="shared" si="1"/>
        <v>14548</v>
      </c>
      <c r="I28" s="71">
        <f t="shared" si="1"/>
        <v>11678</v>
      </c>
      <c r="J28" s="72">
        <f t="shared" si="1"/>
        <v>19</v>
      </c>
      <c r="K28" s="74">
        <f t="shared" si="1"/>
        <v>40</v>
      </c>
      <c r="L28" s="70">
        <f t="shared" si="1"/>
        <v>362</v>
      </c>
      <c r="M28" s="71">
        <f t="shared" si="1"/>
        <v>215</v>
      </c>
      <c r="N28" s="72">
        <f t="shared" si="1"/>
        <v>949</v>
      </c>
      <c r="O28" s="74">
        <f t="shared" si="1"/>
        <v>559</v>
      </c>
      <c r="P28" s="70">
        <f t="shared" si="1"/>
        <v>1744</v>
      </c>
      <c r="Q28" s="71">
        <f t="shared" si="1"/>
        <v>1631</v>
      </c>
      <c r="R28" s="5"/>
    </row>
    <row r="29" spans="1:18" ht="12.75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sheetProtection/>
  <mergeCells count="13">
    <mergeCell ref="P13:Q13"/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3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7109375" style="0" customWidth="1"/>
    <col min="2" max="15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5" ht="12.75">
      <c r="A6" s="98"/>
      <c r="B6" s="100"/>
      <c r="O6" s="1" t="s">
        <v>19</v>
      </c>
    </row>
    <row r="7" spans="1:15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20</v>
      </c>
    </row>
    <row r="9" ht="12.75">
      <c r="A9" s="48" t="s">
        <v>29</v>
      </c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0" t="str">
        <f>UPPER("Število novo registriranih poslovnih subjektov in število izbrisanih poslovnih subjektov po skupinah, v mesecih leta 2012")</f>
        <v>ŠTEVILO NOVO REGISTRIRANIH POSLOVNIH SUBJEKTOV IN ŠTEVILO IZBRISANIH POSLOVNIH SUBJEKTOV PO SKUPINAH, V MESECIH LETA 2012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95.25" customHeight="1">
      <c r="A13" s="106" t="s">
        <v>23</v>
      </c>
      <c r="B13" s="104" t="s">
        <v>18</v>
      </c>
      <c r="C13" s="105"/>
      <c r="D13" s="96" t="s">
        <v>30</v>
      </c>
      <c r="E13" s="95"/>
      <c r="F13" s="94" t="s">
        <v>14</v>
      </c>
      <c r="G13" s="95"/>
      <c r="H13" s="96" t="s">
        <v>15</v>
      </c>
      <c r="I13" s="97"/>
      <c r="J13" s="94" t="s">
        <v>21</v>
      </c>
      <c r="K13" s="95"/>
      <c r="L13" s="96" t="s">
        <v>16</v>
      </c>
      <c r="M13" s="97"/>
      <c r="N13" s="94" t="s">
        <v>17</v>
      </c>
      <c r="O13" s="95"/>
      <c r="P13" s="6"/>
    </row>
    <row r="14" spans="1:16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6" t="s">
        <v>12</v>
      </c>
      <c r="G14" s="47" t="s">
        <v>13</v>
      </c>
      <c r="H14" s="36" t="s">
        <v>12</v>
      </c>
      <c r="I14" s="37" t="s">
        <v>13</v>
      </c>
      <c r="J14" s="34" t="s">
        <v>12</v>
      </c>
      <c r="K14" s="35" t="s">
        <v>13</v>
      </c>
      <c r="L14" s="36" t="s">
        <v>12</v>
      </c>
      <c r="M14" s="37" t="s">
        <v>13</v>
      </c>
      <c r="N14" s="34" t="s">
        <v>12</v>
      </c>
      <c r="O14" s="35" t="s">
        <v>13</v>
      </c>
      <c r="P14" s="6"/>
    </row>
    <row r="15" spans="1:16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38">
        <v>8</v>
      </c>
      <c r="G15" s="39">
        <v>9</v>
      </c>
      <c r="H15" s="40">
        <v>10</v>
      </c>
      <c r="I15" s="41">
        <v>11</v>
      </c>
      <c r="J15" s="38">
        <v>12</v>
      </c>
      <c r="K15" s="39">
        <v>13</v>
      </c>
      <c r="L15" s="40">
        <v>14</v>
      </c>
      <c r="M15" s="41">
        <v>15</v>
      </c>
      <c r="N15" s="38">
        <v>16</v>
      </c>
      <c r="O15" s="39">
        <v>17</v>
      </c>
      <c r="P15" s="6"/>
    </row>
    <row r="16" spans="1:16" s="20" customFormat="1" ht="18" customHeight="1">
      <c r="A16" s="60" t="s">
        <v>0</v>
      </c>
      <c r="B16" s="79">
        <f>SUM(D16,F16,H16,J16,L16,N16)</f>
        <v>2410</v>
      </c>
      <c r="C16" s="80">
        <f>SUM(E16,G16,I16,K16,M16,O16)</f>
        <v>2066</v>
      </c>
      <c r="D16" s="15">
        <v>527</v>
      </c>
      <c r="E16" s="11">
        <v>280</v>
      </c>
      <c r="F16" s="13">
        <v>1626</v>
      </c>
      <c r="G16" s="14">
        <v>1567</v>
      </c>
      <c r="H16" s="15">
        <v>4</v>
      </c>
      <c r="I16" s="11">
        <v>2</v>
      </c>
      <c r="J16" s="13">
        <v>28</v>
      </c>
      <c r="K16" s="14">
        <v>15</v>
      </c>
      <c r="L16" s="15">
        <v>84</v>
      </c>
      <c r="M16" s="11">
        <v>43</v>
      </c>
      <c r="N16" s="13">
        <v>141</v>
      </c>
      <c r="O16" s="14">
        <v>159</v>
      </c>
      <c r="P16" s="12"/>
    </row>
    <row r="17" spans="1:16" s="20" customFormat="1" ht="18" customHeight="1">
      <c r="A17" s="58" t="s">
        <v>1</v>
      </c>
      <c r="B17" s="13">
        <f aca="true" t="shared" si="0" ref="B17:B27">SUM(D17,F17,H17,J17,L17,N17)</f>
        <v>1725</v>
      </c>
      <c r="C17" s="14">
        <f aca="true" t="shared" si="1" ref="C17:C27">SUM(E17,G17,I17,K17,M17,O17)</f>
        <v>1324</v>
      </c>
      <c r="D17" s="23">
        <v>506</v>
      </c>
      <c r="E17" s="24">
        <v>294</v>
      </c>
      <c r="F17" s="21">
        <v>953</v>
      </c>
      <c r="G17" s="26">
        <v>840</v>
      </c>
      <c r="H17" s="23">
        <v>0</v>
      </c>
      <c r="I17" s="24">
        <v>1</v>
      </c>
      <c r="J17" s="25">
        <v>25</v>
      </c>
      <c r="K17" s="26">
        <v>15</v>
      </c>
      <c r="L17" s="23">
        <v>85</v>
      </c>
      <c r="M17" s="24">
        <v>76</v>
      </c>
      <c r="N17" s="25">
        <v>156</v>
      </c>
      <c r="O17" s="26">
        <v>98</v>
      </c>
      <c r="P17" s="12"/>
    </row>
    <row r="18" spans="1:24" s="20" customFormat="1" ht="18" customHeight="1">
      <c r="A18" s="58" t="s">
        <v>2</v>
      </c>
      <c r="B18" s="13">
        <f t="shared" si="0"/>
        <v>1903</v>
      </c>
      <c r="C18" s="14">
        <f t="shared" si="1"/>
        <v>1353</v>
      </c>
      <c r="D18" s="23">
        <v>593</v>
      </c>
      <c r="E18" s="24">
        <v>338</v>
      </c>
      <c r="F18" s="21">
        <v>1014</v>
      </c>
      <c r="G18" s="22">
        <v>842</v>
      </c>
      <c r="H18" s="23">
        <v>7</v>
      </c>
      <c r="I18" s="24">
        <v>2</v>
      </c>
      <c r="J18" s="25">
        <v>45</v>
      </c>
      <c r="K18" s="26">
        <v>43</v>
      </c>
      <c r="L18" s="23">
        <v>97</v>
      </c>
      <c r="M18" s="24">
        <v>74</v>
      </c>
      <c r="N18" s="25">
        <v>147</v>
      </c>
      <c r="O18" s="26">
        <v>54</v>
      </c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0" customFormat="1" ht="18" customHeight="1">
      <c r="A19" s="58" t="s">
        <v>3</v>
      </c>
      <c r="B19" s="13">
        <f t="shared" si="0"/>
        <v>1630</v>
      </c>
      <c r="C19" s="14">
        <f t="shared" si="1"/>
        <v>1489</v>
      </c>
      <c r="D19" s="23">
        <v>509</v>
      </c>
      <c r="E19" s="24">
        <v>333</v>
      </c>
      <c r="F19" s="21">
        <v>863</v>
      </c>
      <c r="G19" s="22">
        <v>995</v>
      </c>
      <c r="H19" s="23">
        <v>1</v>
      </c>
      <c r="I19" s="24">
        <v>0</v>
      </c>
      <c r="J19" s="25">
        <v>40</v>
      </c>
      <c r="K19" s="26">
        <v>34</v>
      </c>
      <c r="L19" s="23">
        <v>73</v>
      </c>
      <c r="M19" s="24">
        <v>46</v>
      </c>
      <c r="N19" s="25">
        <v>144</v>
      </c>
      <c r="O19" s="26">
        <v>81</v>
      </c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0" customFormat="1" ht="18" customHeight="1">
      <c r="A20" s="58" t="s">
        <v>4</v>
      </c>
      <c r="B20" s="13">
        <f t="shared" si="0"/>
        <v>1591</v>
      </c>
      <c r="C20" s="14">
        <f t="shared" si="1"/>
        <v>1458</v>
      </c>
      <c r="D20" s="23">
        <v>554</v>
      </c>
      <c r="E20" s="24">
        <v>287</v>
      </c>
      <c r="F20" s="21">
        <v>779</v>
      </c>
      <c r="G20" s="22">
        <v>952</v>
      </c>
      <c r="H20" s="23">
        <v>2</v>
      </c>
      <c r="I20" s="24">
        <v>3</v>
      </c>
      <c r="J20" s="25">
        <v>32</v>
      </c>
      <c r="K20" s="26">
        <v>14</v>
      </c>
      <c r="L20" s="23">
        <v>83</v>
      </c>
      <c r="M20" s="24">
        <v>82</v>
      </c>
      <c r="N20" s="25">
        <v>141</v>
      </c>
      <c r="O20" s="26">
        <v>120</v>
      </c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0" customFormat="1" ht="18" customHeight="1">
      <c r="A21" s="58" t="s">
        <v>5</v>
      </c>
      <c r="B21" s="13">
        <f t="shared" si="0"/>
        <v>1537</v>
      </c>
      <c r="C21" s="14">
        <f t="shared" si="1"/>
        <v>1250</v>
      </c>
      <c r="D21" s="23">
        <v>467</v>
      </c>
      <c r="E21" s="24">
        <v>175</v>
      </c>
      <c r="F21" s="21">
        <v>734</v>
      </c>
      <c r="G21" s="22">
        <v>893</v>
      </c>
      <c r="H21" s="23">
        <v>0</v>
      </c>
      <c r="I21" s="24">
        <v>0</v>
      </c>
      <c r="J21" s="25">
        <v>28</v>
      </c>
      <c r="K21" s="26">
        <v>14</v>
      </c>
      <c r="L21" s="23">
        <v>94</v>
      </c>
      <c r="M21" s="24">
        <v>50</v>
      </c>
      <c r="N21" s="25">
        <v>214</v>
      </c>
      <c r="O21" s="26">
        <v>118</v>
      </c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0" customFormat="1" ht="18" customHeight="1">
      <c r="A22" s="58" t="s">
        <v>6</v>
      </c>
      <c r="B22" s="13">
        <f t="shared" si="0"/>
        <v>1386</v>
      </c>
      <c r="C22" s="14">
        <f t="shared" si="1"/>
        <v>1458</v>
      </c>
      <c r="D22" s="28">
        <v>508</v>
      </c>
      <c r="E22" s="29">
        <v>147</v>
      </c>
      <c r="F22" s="21">
        <v>578</v>
      </c>
      <c r="G22" s="22">
        <v>1150</v>
      </c>
      <c r="H22" s="28">
        <v>0</v>
      </c>
      <c r="I22" s="29">
        <v>0</v>
      </c>
      <c r="J22" s="21">
        <v>23</v>
      </c>
      <c r="K22" s="22">
        <v>7</v>
      </c>
      <c r="L22" s="28">
        <v>56</v>
      </c>
      <c r="M22" s="29">
        <v>34</v>
      </c>
      <c r="N22" s="21">
        <v>221</v>
      </c>
      <c r="O22" s="22">
        <v>120</v>
      </c>
      <c r="P22" s="27"/>
      <c r="Q22" s="27"/>
      <c r="R22" s="27"/>
      <c r="S22" s="27"/>
      <c r="T22" s="27"/>
      <c r="U22" s="27"/>
      <c r="V22" s="27"/>
      <c r="W22" s="27"/>
      <c r="X22" s="27"/>
    </row>
    <row r="23" spans="1:16" s="20" customFormat="1" ht="18" customHeight="1">
      <c r="A23" s="58" t="s">
        <v>7</v>
      </c>
      <c r="B23" s="13">
        <f t="shared" si="0"/>
        <v>1351</v>
      </c>
      <c r="C23" s="14">
        <f t="shared" si="1"/>
        <v>1286</v>
      </c>
      <c r="D23" s="28">
        <v>480</v>
      </c>
      <c r="E23" s="29">
        <v>85</v>
      </c>
      <c r="F23" s="21">
        <v>676</v>
      </c>
      <c r="G23" s="22">
        <v>1000</v>
      </c>
      <c r="H23" s="28">
        <v>0</v>
      </c>
      <c r="I23" s="29">
        <v>3</v>
      </c>
      <c r="J23" s="21">
        <v>26</v>
      </c>
      <c r="K23" s="22">
        <v>7</v>
      </c>
      <c r="L23" s="28">
        <v>65</v>
      </c>
      <c r="M23" s="29">
        <v>48</v>
      </c>
      <c r="N23" s="21">
        <v>104</v>
      </c>
      <c r="O23" s="22">
        <v>143</v>
      </c>
      <c r="P23" s="12"/>
    </row>
    <row r="24" spans="1:16" s="20" customFormat="1" ht="18" customHeight="1">
      <c r="A24" s="58" t="s">
        <v>8</v>
      </c>
      <c r="B24" s="13">
        <f t="shared" si="0"/>
        <v>2038</v>
      </c>
      <c r="C24" s="14">
        <f t="shared" si="1"/>
        <v>1135</v>
      </c>
      <c r="D24" s="21">
        <v>531</v>
      </c>
      <c r="E24" s="30">
        <v>250</v>
      </c>
      <c r="F24" s="31">
        <v>1260</v>
      </c>
      <c r="G24" s="32">
        <v>652</v>
      </c>
      <c r="H24" s="29">
        <v>2</v>
      </c>
      <c r="I24" s="22">
        <v>6</v>
      </c>
      <c r="J24" s="21">
        <v>28</v>
      </c>
      <c r="K24" s="30">
        <v>13</v>
      </c>
      <c r="L24" s="21">
        <v>66</v>
      </c>
      <c r="M24" s="30">
        <v>38</v>
      </c>
      <c r="N24" s="21">
        <v>151</v>
      </c>
      <c r="O24" s="30">
        <v>176</v>
      </c>
      <c r="P24" s="12"/>
    </row>
    <row r="25" spans="1:16" s="20" customFormat="1" ht="18" customHeight="1">
      <c r="A25" s="58" t="s">
        <v>9</v>
      </c>
      <c r="B25" s="13">
        <f t="shared" si="0"/>
        <v>2212</v>
      </c>
      <c r="C25" s="14">
        <f t="shared" si="1"/>
        <v>1902</v>
      </c>
      <c r="D25" s="31">
        <v>614</v>
      </c>
      <c r="E25" s="32">
        <v>545</v>
      </c>
      <c r="F25" s="31">
        <v>1334</v>
      </c>
      <c r="G25" s="32">
        <v>1073</v>
      </c>
      <c r="H25" s="31">
        <v>0</v>
      </c>
      <c r="I25" s="32">
        <v>0</v>
      </c>
      <c r="J25" s="31">
        <v>29</v>
      </c>
      <c r="K25" s="32">
        <v>16</v>
      </c>
      <c r="L25" s="31">
        <v>103</v>
      </c>
      <c r="M25" s="32">
        <v>39</v>
      </c>
      <c r="N25" s="31">
        <v>132</v>
      </c>
      <c r="O25" s="32">
        <v>229</v>
      </c>
      <c r="P25" s="12"/>
    </row>
    <row r="26" spans="1:16" s="20" customFormat="1" ht="18" customHeight="1">
      <c r="A26" s="58" t="s">
        <v>10</v>
      </c>
      <c r="B26" s="13">
        <f t="shared" si="0"/>
        <v>1723</v>
      </c>
      <c r="C26" s="14">
        <f t="shared" si="1"/>
        <v>1843</v>
      </c>
      <c r="D26" s="31">
        <v>537</v>
      </c>
      <c r="E26" s="32">
        <v>469</v>
      </c>
      <c r="F26" s="31">
        <v>975</v>
      </c>
      <c r="G26" s="32">
        <f>1160+47</f>
        <v>1207</v>
      </c>
      <c r="H26" s="31">
        <v>0</v>
      </c>
      <c r="I26" s="32">
        <v>9</v>
      </c>
      <c r="J26" s="31">
        <v>29</v>
      </c>
      <c r="K26" s="32">
        <v>8</v>
      </c>
      <c r="L26" s="31">
        <v>71</v>
      </c>
      <c r="M26" s="32">
        <v>48</v>
      </c>
      <c r="N26" s="31">
        <v>111</v>
      </c>
      <c r="O26" s="32">
        <v>102</v>
      </c>
      <c r="P26" s="12"/>
    </row>
    <row r="27" spans="1:16" s="20" customFormat="1" ht="18" customHeight="1" thickBot="1">
      <c r="A27" s="61" t="s">
        <v>11</v>
      </c>
      <c r="B27" s="81">
        <f t="shared" si="0"/>
        <v>1265</v>
      </c>
      <c r="C27" s="82">
        <f t="shared" si="1"/>
        <v>2397</v>
      </c>
      <c r="D27" s="31">
        <v>463</v>
      </c>
      <c r="E27" s="75">
        <v>432</v>
      </c>
      <c r="F27" s="76">
        <v>583</v>
      </c>
      <c r="G27" s="64">
        <v>1736</v>
      </c>
      <c r="H27" s="77">
        <v>3</v>
      </c>
      <c r="I27" s="75">
        <v>7</v>
      </c>
      <c r="J27" s="76">
        <v>32</v>
      </c>
      <c r="K27" s="78">
        <v>28</v>
      </c>
      <c r="L27" s="77">
        <v>83</v>
      </c>
      <c r="M27" s="75">
        <v>42</v>
      </c>
      <c r="N27" s="76">
        <v>101</v>
      </c>
      <c r="O27" s="78">
        <v>152</v>
      </c>
      <c r="P27" s="12"/>
    </row>
    <row r="28" spans="1:16" ht="18.75" customHeight="1" thickBot="1">
      <c r="A28" s="62" t="s">
        <v>18</v>
      </c>
      <c r="B28" s="70">
        <f aca="true" t="shared" si="2" ref="B28:O28">SUM(B16:B27)</f>
        <v>20771</v>
      </c>
      <c r="C28" s="70">
        <f t="shared" si="2"/>
        <v>18961</v>
      </c>
      <c r="D28" s="70">
        <f t="shared" si="2"/>
        <v>6289</v>
      </c>
      <c r="E28" s="71">
        <f t="shared" si="2"/>
        <v>3635</v>
      </c>
      <c r="F28" s="70">
        <f t="shared" si="2"/>
        <v>11375</v>
      </c>
      <c r="G28" s="71">
        <f t="shared" si="2"/>
        <v>12907</v>
      </c>
      <c r="H28" s="72">
        <f t="shared" si="2"/>
        <v>19</v>
      </c>
      <c r="I28" s="74">
        <f t="shared" si="2"/>
        <v>33</v>
      </c>
      <c r="J28" s="70">
        <f t="shared" si="2"/>
        <v>365</v>
      </c>
      <c r="K28" s="71">
        <f t="shared" si="2"/>
        <v>214</v>
      </c>
      <c r="L28" s="72">
        <f t="shared" si="2"/>
        <v>960</v>
      </c>
      <c r="M28" s="74">
        <f t="shared" si="2"/>
        <v>620</v>
      </c>
      <c r="N28" s="70">
        <f t="shared" si="2"/>
        <v>1763</v>
      </c>
      <c r="O28" s="71">
        <f t="shared" si="2"/>
        <v>1552</v>
      </c>
      <c r="P28" s="5"/>
    </row>
    <row r="29" spans="1:16" ht="12.75">
      <c r="A29" s="63" t="s">
        <v>31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sheetProtection/>
  <mergeCells count="12">
    <mergeCell ref="N13:O13"/>
    <mergeCell ref="D13:E13"/>
    <mergeCell ref="F13:G13"/>
    <mergeCell ref="H13:I13"/>
    <mergeCell ref="J13:K13"/>
    <mergeCell ref="L13:M13"/>
    <mergeCell ref="A3:B3"/>
    <mergeCell ref="A4:B4"/>
    <mergeCell ref="A6:B6"/>
    <mergeCell ref="A7:B7"/>
    <mergeCell ref="A13:A14"/>
    <mergeCell ref="B13:C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3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7109375" style="0" customWidth="1"/>
    <col min="2" max="15" width="7.8515625" style="0" customWidth="1"/>
  </cols>
  <sheetData>
    <row r="2" spans="1:2" ht="12.75">
      <c r="A2" s="9"/>
      <c r="B2" s="9"/>
    </row>
    <row r="3" spans="1:2" ht="12.75">
      <c r="A3" s="98"/>
      <c r="B3" s="99"/>
    </row>
    <row r="4" spans="1:2" ht="12.75">
      <c r="A4" s="98"/>
      <c r="B4" s="100"/>
    </row>
    <row r="5" spans="1:2" ht="19.5" customHeight="1">
      <c r="A5" s="7"/>
      <c r="B5" s="8"/>
    </row>
    <row r="6" spans="1:15" ht="12.75">
      <c r="A6" s="98"/>
      <c r="B6" s="100"/>
      <c r="O6" s="1" t="s">
        <v>19</v>
      </c>
    </row>
    <row r="7" spans="1:15" ht="12.75">
      <c r="A7" s="101"/>
      <c r="B7" s="1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20</v>
      </c>
    </row>
    <row r="9" ht="12.75">
      <c r="A9" s="48" t="s">
        <v>32</v>
      </c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0" t="str">
        <f>UPPER("Število novo registriranih poslovnih subjektov in število izbrisanih poslovnih subjektov po skupinah, v mesecih leta 2011")</f>
        <v>ŠTEVILO NOVO REGISTRIRANIH POSLOVNIH SUBJEKTOV IN ŠTEVILO IZBRISANIH POSLOVNIH SUBJEKTOV PO SKUPINAH, V MESECIH LETA 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95.25" customHeight="1">
      <c r="A13" s="106" t="s">
        <v>23</v>
      </c>
      <c r="B13" s="104" t="s">
        <v>18</v>
      </c>
      <c r="C13" s="105"/>
      <c r="D13" s="96" t="s">
        <v>30</v>
      </c>
      <c r="E13" s="95"/>
      <c r="F13" s="94" t="s">
        <v>14</v>
      </c>
      <c r="G13" s="95"/>
      <c r="H13" s="96" t="s">
        <v>15</v>
      </c>
      <c r="I13" s="97"/>
      <c r="J13" s="94" t="s">
        <v>21</v>
      </c>
      <c r="K13" s="95"/>
      <c r="L13" s="96" t="s">
        <v>16</v>
      </c>
      <c r="M13" s="97"/>
      <c r="N13" s="94" t="s">
        <v>17</v>
      </c>
      <c r="O13" s="95"/>
      <c r="P13" s="6"/>
    </row>
    <row r="14" spans="1:16" ht="13.5" thickBot="1">
      <c r="A14" s="107"/>
      <c r="B14" s="34" t="s">
        <v>12</v>
      </c>
      <c r="C14" s="35" t="s">
        <v>13</v>
      </c>
      <c r="D14" s="36" t="s">
        <v>12</v>
      </c>
      <c r="E14" s="35" t="s">
        <v>13</v>
      </c>
      <c r="F14" s="46" t="s">
        <v>12</v>
      </c>
      <c r="G14" s="47" t="s">
        <v>13</v>
      </c>
      <c r="H14" s="36" t="s">
        <v>12</v>
      </c>
      <c r="I14" s="37" t="s">
        <v>13</v>
      </c>
      <c r="J14" s="34" t="s">
        <v>12</v>
      </c>
      <c r="K14" s="35" t="s">
        <v>13</v>
      </c>
      <c r="L14" s="36" t="s">
        <v>12</v>
      </c>
      <c r="M14" s="37" t="s">
        <v>13</v>
      </c>
      <c r="N14" s="34" t="s">
        <v>12</v>
      </c>
      <c r="O14" s="35" t="s">
        <v>13</v>
      </c>
      <c r="P14" s="6"/>
    </row>
    <row r="15" spans="1:16" ht="12.75" customHeight="1" thickBot="1">
      <c r="A15" s="59">
        <v>1</v>
      </c>
      <c r="B15" s="38" t="s">
        <v>38</v>
      </c>
      <c r="C15" s="39" t="s">
        <v>39</v>
      </c>
      <c r="D15" s="40">
        <v>4</v>
      </c>
      <c r="E15" s="39">
        <v>5</v>
      </c>
      <c r="F15" s="38">
        <v>8</v>
      </c>
      <c r="G15" s="39">
        <v>9</v>
      </c>
      <c r="H15" s="40">
        <v>10</v>
      </c>
      <c r="I15" s="41">
        <v>11</v>
      </c>
      <c r="J15" s="38">
        <v>12</v>
      </c>
      <c r="K15" s="39">
        <v>13</v>
      </c>
      <c r="L15" s="40">
        <v>14</v>
      </c>
      <c r="M15" s="41">
        <v>15</v>
      </c>
      <c r="N15" s="38">
        <v>16</v>
      </c>
      <c r="O15" s="39">
        <v>17</v>
      </c>
      <c r="P15" s="6"/>
    </row>
    <row r="16" spans="1:16" s="20" customFormat="1" ht="18" customHeight="1">
      <c r="A16" s="60" t="s">
        <v>0</v>
      </c>
      <c r="B16" s="13">
        <f aca="true" t="shared" si="0" ref="B16:C27">D16+F16+H16+J16+L16+N16</f>
        <v>2386</v>
      </c>
      <c r="C16" s="14">
        <f t="shared" si="0"/>
        <v>1320</v>
      </c>
      <c r="D16" s="15">
        <v>571</v>
      </c>
      <c r="E16" s="11">
        <v>202</v>
      </c>
      <c r="F16" s="13">
        <v>1555</v>
      </c>
      <c r="G16" s="14">
        <v>938</v>
      </c>
      <c r="H16" s="15">
        <v>3</v>
      </c>
      <c r="I16" s="11">
        <v>3</v>
      </c>
      <c r="J16" s="13">
        <v>36</v>
      </c>
      <c r="K16" s="14">
        <v>19</v>
      </c>
      <c r="L16" s="15">
        <v>88</v>
      </c>
      <c r="M16" s="11">
        <v>52</v>
      </c>
      <c r="N16" s="13">
        <v>133</v>
      </c>
      <c r="O16" s="14">
        <v>106</v>
      </c>
      <c r="P16" s="12"/>
    </row>
    <row r="17" spans="1:16" s="20" customFormat="1" ht="18" customHeight="1">
      <c r="A17" s="58" t="s">
        <v>1</v>
      </c>
      <c r="B17" s="13">
        <f t="shared" si="0"/>
        <v>2103</v>
      </c>
      <c r="C17" s="14">
        <f t="shared" si="0"/>
        <v>1247</v>
      </c>
      <c r="D17" s="23">
        <v>597</v>
      </c>
      <c r="E17" s="24">
        <v>409</v>
      </c>
      <c r="F17" s="21">
        <v>1257</v>
      </c>
      <c r="G17" s="26">
        <v>682</v>
      </c>
      <c r="H17" s="23">
        <v>0</v>
      </c>
      <c r="I17" s="24">
        <v>15</v>
      </c>
      <c r="J17" s="25">
        <v>29</v>
      </c>
      <c r="K17" s="26">
        <v>9</v>
      </c>
      <c r="L17" s="23">
        <v>80</v>
      </c>
      <c r="M17" s="24">
        <v>48</v>
      </c>
      <c r="N17" s="25">
        <v>140</v>
      </c>
      <c r="O17" s="26">
        <v>84</v>
      </c>
      <c r="P17" s="12"/>
    </row>
    <row r="18" spans="1:24" s="20" customFormat="1" ht="18" customHeight="1">
      <c r="A18" s="58" t="s">
        <v>2</v>
      </c>
      <c r="B18" s="13">
        <f t="shared" si="0"/>
        <v>2311</v>
      </c>
      <c r="C18" s="14">
        <f t="shared" si="0"/>
        <v>1321</v>
      </c>
      <c r="D18" s="23">
        <v>673</v>
      </c>
      <c r="E18" s="24">
        <v>289</v>
      </c>
      <c r="F18" s="21">
        <v>1337</v>
      </c>
      <c r="G18" s="22">
        <v>853</v>
      </c>
      <c r="H18" s="23">
        <v>1</v>
      </c>
      <c r="I18" s="24">
        <v>2</v>
      </c>
      <c r="J18" s="25">
        <v>34</v>
      </c>
      <c r="K18" s="26">
        <v>15</v>
      </c>
      <c r="L18" s="23">
        <v>125</v>
      </c>
      <c r="M18" s="24">
        <v>72</v>
      </c>
      <c r="N18" s="25">
        <v>141</v>
      </c>
      <c r="O18" s="26">
        <v>90</v>
      </c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0" customFormat="1" ht="18" customHeight="1">
      <c r="A19" s="58" t="s">
        <v>3</v>
      </c>
      <c r="B19" s="13">
        <f t="shared" si="0"/>
        <v>2162</v>
      </c>
      <c r="C19" s="14">
        <f t="shared" si="0"/>
        <v>1031</v>
      </c>
      <c r="D19" s="23">
        <v>487</v>
      </c>
      <c r="E19" s="24">
        <v>224</v>
      </c>
      <c r="F19" s="21">
        <v>1427</v>
      </c>
      <c r="G19" s="22">
        <v>678</v>
      </c>
      <c r="H19" s="23">
        <v>1</v>
      </c>
      <c r="I19" s="24">
        <v>3</v>
      </c>
      <c r="J19" s="25">
        <v>30</v>
      </c>
      <c r="K19" s="26">
        <v>14</v>
      </c>
      <c r="L19" s="23">
        <v>86</v>
      </c>
      <c r="M19" s="24">
        <v>34</v>
      </c>
      <c r="N19" s="25">
        <v>131</v>
      </c>
      <c r="O19" s="26">
        <v>78</v>
      </c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0" customFormat="1" ht="18" customHeight="1">
      <c r="A20" s="58" t="s">
        <v>4</v>
      </c>
      <c r="B20" s="13">
        <f t="shared" si="0"/>
        <v>1801</v>
      </c>
      <c r="C20" s="14">
        <f t="shared" si="0"/>
        <v>1360</v>
      </c>
      <c r="D20" s="23">
        <v>503</v>
      </c>
      <c r="E20" s="24">
        <v>293</v>
      </c>
      <c r="F20" s="21">
        <v>1046</v>
      </c>
      <c r="G20" s="22">
        <v>871</v>
      </c>
      <c r="H20" s="23">
        <v>1</v>
      </c>
      <c r="I20" s="24">
        <v>1</v>
      </c>
      <c r="J20" s="25">
        <v>29</v>
      </c>
      <c r="K20" s="26">
        <v>11</v>
      </c>
      <c r="L20" s="23">
        <v>93</v>
      </c>
      <c r="M20" s="24">
        <v>67</v>
      </c>
      <c r="N20" s="25">
        <v>129</v>
      </c>
      <c r="O20" s="26">
        <v>117</v>
      </c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0" customFormat="1" ht="18" customHeight="1">
      <c r="A21" s="58" t="s">
        <v>5</v>
      </c>
      <c r="B21" s="13">
        <f t="shared" si="0"/>
        <v>1564</v>
      </c>
      <c r="C21" s="14">
        <f t="shared" si="0"/>
        <v>1514</v>
      </c>
      <c r="D21" s="23">
        <v>432</v>
      </c>
      <c r="E21" s="24">
        <v>337</v>
      </c>
      <c r="F21" s="21">
        <v>819</v>
      </c>
      <c r="G21" s="22">
        <v>960</v>
      </c>
      <c r="H21" s="23">
        <v>0</v>
      </c>
      <c r="I21" s="24">
        <v>3</v>
      </c>
      <c r="J21" s="25">
        <v>20</v>
      </c>
      <c r="K21" s="26">
        <v>13</v>
      </c>
      <c r="L21" s="23">
        <v>68</v>
      </c>
      <c r="M21" s="24">
        <v>61</v>
      </c>
      <c r="N21" s="25">
        <v>225</v>
      </c>
      <c r="O21" s="26">
        <v>140</v>
      </c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0" customFormat="1" ht="18" customHeight="1">
      <c r="A22" s="58" t="s">
        <v>6</v>
      </c>
      <c r="B22" s="13">
        <f t="shared" si="0"/>
        <v>1288</v>
      </c>
      <c r="C22" s="14">
        <f t="shared" si="0"/>
        <v>1035</v>
      </c>
      <c r="D22" s="28">
        <v>391</v>
      </c>
      <c r="E22" s="29">
        <v>115</v>
      </c>
      <c r="F22" s="21">
        <v>575</v>
      </c>
      <c r="G22" s="22">
        <v>778</v>
      </c>
      <c r="H22" s="28">
        <v>2</v>
      </c>
      <c r="I22" s="29">
        <v>2</v>
      </c>
      <c r="J22" s="21">
        <v>26</v>
      </c>
      <c r="K22" s="22">
        <v>9</v>
      </c>
      <c r="L22" s="28">
        <v>64</v>
      </c>
      <c r="M22" s="29">
        <v>34</v>
      </c>
      <c r="N22" s="21">
        <v>230</v>
      </c>
      <c r="O22" s="22">
        <v>97</v>
      </c>
      <c r="P22" s="27"/>
      <c r="Q22" s="27"/>
      <c r="R22" s="27"/>
      <c r="S22" s="27"/>
      <c r="T22" s="27"/>
      <c r="U22" s="27"/>
      <c r="V22" s="27"/>
      <c r="W22" s="27"/>
      <c r="X22" s="27"/>
    </row>
    <row r="23" spans="1:16" s="20" customFormat="1" ht="18" customHeight="1">
      <c r="A23" s="58" t="s">
        <v>7</v>
      </c>
      <c r="B23" s="21">
        <f t="shared" si="0"/>
        <v>1147</v>
      </c>
      <c r="C23" s="22">
        <f t="shared" si="0"/>
        <v>1103</v>
      </c>
      <c r="D23" s="28">
        <v>351</v>
      </c>
      <c r="E23" s="29">
        <v>117</v>
      </c>
      <c r="F23" s="21">
        <v>560</v>
      </c>
      <c r="G23" s="22">
        <v>761</v>
      </c>
      <c r="H23" s="28">
        <v>0</v>
      </c>
      <c r="I23" s="29">
        <v>3</v>
      </c>
      <c r="J23" s="21">
        <v>15</v>
      </c>
      <c r="K23" s="22">
        <v>9</v>
      </c>
      <c r="L23" s="28">
        <v>62</v>
      </c>
      <c r="M23" s="29">
        <v>55</v>
      </c>
      <c r="N23" s="21">
        <v>159</v>
      </c>
      <c r="O23" s="22">
        <v>158</v>
      </c>
      <c r="P23" s="12"/>
    </row>
    <row r="24" spans="1:16" s="20" customFormat="1" ht="18" customHeight="1">
      <c r="A24" s="58" t="s">
        <v>8</v>
      </c>
      <c r="B24" s="21">
        <f t="shared" si="0"/>
        <v>1510</v>
      </c>
      <c r="C24" s="22">
        <f t="shared" si="0"/>
        <v>1407</v>
      </c>
      <c r="D24" s="21">
        <v>467</v>
      </c>
      <c r="E24" s="30">
        <v>294</v>
      </c>
      <c r="F24" s="31">
        <v>821</v>
      </c>
      <c r="G24" s="32">
        <v>819</v>
      </c>
      <c r="H24" s="29">
        <v>1</v>
      </c>
      <c r="I24" s="22">
        <v>2</v>
      </c>
      <c r="J24" s="21">
        <v>33</v>
      </c>
      <c r="K24" s="30">
        <v>13</v>
      </c>
      <c r="L24" s="21">
        <v>66</v>
      </c>
      <c r="M24" s="30">
        <v>30</v>
      </c>
      <c r="N24" s="21">
        <v>122</v>
      </c>
      <c r="O24" s="30">
        <v>249</v>
      </c>
      <c r="P24" s="12"/>
    </row>
    <row r="25" spans="1:16" s="20" customFormat="1" ht="18" customHeight="1">
      <c r="A25" s="58" t="s">
        <v>9</v>
      </c>
      <c r="B25" s="21">
        <f t="shared" si="0"/>
        <v>1641</v>
      </c>
      <c r="C25" s="30">
        <f t="shared" si="0"/>
        <v>1328</v>
      </c>
      <c r="D25" s="31">
        <v>451</v>
      </c>
      <c r="E25" s="32">
        <v>490</v>
      </c>
      <c r="F25" s="31">
        <v>986</v>
      </c>
      <c r="G25" s="32">
        <v>711</v>
      </c>
      <c r="H25" s="31">
        <v>0</v>
      </c>
      <c r="I25" s="32">
        <v>2</v>
      </c>
      <c r="J25" s="31">
        <v>35</v>
      </c>
      <c r="K25" s="32">
        <v>8</v>
      </c>
      <c r="L25" s="31">
        <v>66</v>
      </c>
      <c r="M25" s="32">
        <v>30</v>
      </c>
      <c r="N25" s="31">
        <v>103</v>
      </c>
      <c r="O25" s="32">
        <v>87</v>
      </c>
      <c r="P25" s="12"/>
    </row>
    <row r="26" spans="1:16" s="20" customFormat="1" ht="18" customHeight="1">
      <c r="A26" s="58" t="s">
        <v>10</v>
      </c>
      <c r="B26" s="21">
        <f t="shared" si="0"/>
        <v>1647</v>
      </c>
      <c r="C26" s="30">
        <f t="shared" si="0"/>
        <v>1867</v>
      </c>
      <c r="D26" s="31">
        <v>483</v>
      </c>
      <c r="E26" s="32">
        <v>777</v>
      </c>
      <c r="F26" s="31">
        <v>959</v>
      </c>
      <c r="G26" s="32">
        <v>951</v>
      </c>
      <c r="H26" s="31">
        <v>1</v>
      </c>
      <c r="I26" s="32">
        <v>1</v>
      </c>
      <c r="J26" s="31">
        <v>35</v>
      </c>
      <c r="K26" s="32">
        <v>11</v>
      </c>
      <c r="L26" s="31">
        <v>59</v>
      </c>
      <c r="M26" s="32">
        <v>29</v>
      </c>
      <c r="N26" s="31">
        <v>110</v>
      </c>
      <c r="O26" s="32">
        <v>98</v>
      </c>
      <c r="P26" s="12"/>
    </row>
    <row r="27" spans="1:16" s="20" customFormat="1" ht="18" customHeight="1" thickBot="1">
      <c r="A27" s="61" t="s">
        <v>11</v>
      </c>
      <c r="B27" s="21">
        <f t="shared" si="0"/>
        <v>1493</v>
      </c>
      <c r="C27" s="30">
        <f t="shared" si="0"/>
        <v>1455</v>
      </c>
      <c r="D27" s="31">
        <v>456</v>
      </c>
      <c r="E27" s="75">
        <v>426</v>
      </c>
      <c r="F27" s="76">
        <v>778</v>
      </c>
      <c r="G27" s="64">
        <v>866</v>
      </c>
      <c r="H27" s="77">
        <v>2</v>
      </c>
      <c r="I27" s="75">
        <v>5</v>
      </c>
      <c r="J27" s="76">
        <v>20</v>
      </c>
      <c r="K27" s="78">
        <v>14</v>
      </c>
      <c r="L27" s="77">
        <v>91</v>
      </c>
      <c r="M27" s="75">
        <v>36</v>
      </c>
      <c r="N27" s="76">
        <v>146</v>
      </c>
      <c r="O27" s="78">
        <v>108</v>
      </c>
      <c r="P27" s="12"/>
    </row>
    <row r="28" spans="1:16" ht="18.75" customHeight="1" thickBot="1">
      <c r="A28" s="62" t="s">
        <v>18</v>
      </c>
      <c r="B28" s="70">
        <f>SUM(B16:B27)</f>
        <v>21053</v>
      </c>
      <c r="C28" s="71">
        <f aca="true" t="shared" si="1" ref="C28:O28">SUM(C16:C27)</f>
        <v>15988</v>
      </c>
      <c r="D28" s="72">
        <f t="shared" si="1"/>
        <v>5862</v>
      </c>
      <c r="E28" s="74">
        <f t="shared" si="1"/>
        <v>3973</v>
      </c>
      <c r="F28" s="70">
        <f t="shared" si="1"/>
        <v>12120</v>
      </c>
      <c r="G28" s="71">
        <f t="shared" si="1"/>
        <v>9868</v>
      </c>
      <c r="H28" s="72">
        <f t="shared" si="1"/>
        <v>12</v>
      </c>
      <c r="I28" s="74">
        <f t="shared" si="1"/>
        <v>42</v>
      </c>
      <c r="J28" s="70">
        <f t="shared" si="1"/>
        <v>342</v>
      </c>
      <c r="K28" s="71">
        <f t="shared" si="1"/>
        <v>145</v>
      </c>
      <c r="L28" s="72">
        <f t="shared" si="1"/>
        <v>948</v>
      </c>
      <c r="M28" s="74">
        <f t="shared" si="1"/>
        <v>548</v>
      </c>
      <c r="N28" s="70">
        <f t="shared" si="1"/>
        <v>1769</v>
      </c>
      <c r="O28" s="71">
        <f t="shared" si="1"/>
        <v>1412</v>
      </c>
      <c r="P28" s="5"/>
    </row>
    <row r="29" spans="1:16" ht="12.75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sheetProtection/>
  <mergeCells count="12">
    <mergeCell ref="D13:E13"/>
    <mergeCell ref="F13:G13"/>
    <mergeCell ref="H13:I13"/>
    <mergeCell ref="J13:K13"/>
    <mergeCell ref="L13:M13"/>
    <mergeCell ref="N13:O13"/>
    <mergeCell ref="A3:B3"/>
    <mergeCell ref="A4:B4"/>
    <mergeCell ref="A6:B6"/>
    <mergeCell ref="A7:B7"/>
    <mergeCell ref="A13:A14"/>
    <mergeCell ref="B13:C13"/>
  </mergeCells>
  <printOptions/>
  <pageMargins left="0.3937007874015748" right="0.2362204724409449" top="0.472440944881889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Dolinar</dc:creator>
  <cp:keywords/>
  <dc:description/>
  <cp:lastModifiedBy>Jože Dovžan</cp:lastModifiedBy>
  <cp:lastPrinted>2017-02-06T07:10:12Z</cp:lastPrinted>
  <dcterms:created xsi:type="dcterms:W3CDTF">2009-03-19T07:48:47Z</dcterms:created>
  <dcterms:modified xsi:type="dcterms:W3CDTF">2020-02-05T11:50:05Z</dcterms:modified>
  <cp:category/>
  <cp:version/>
  <cp:contentType/>
  <cp:contentStatus/>
</cp:coreProperties>
</file>